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tabRatio="911" activeTab="8"/>
  </bookViews>
  <sheets>
    <sheet name="重点高中数学" sheetId="1" r:id="rId1"/>
    <sheet name="重点高中数学应届岗" sheetId="2" r:id="rId2"/>
    <sheet name="重点高中物理" sheetId="3" r:id="rId3"/>
    <sheet name="重点高中物理应届岗" sheetId="4" r:id="rId4"/>
    <sheet name="重点高中化学" sheetId="5" r:id="rId5"/>
    <sheet name="重点高中化学应届岗" sheetId="6" r:id="rId6"/>
    <sheet name="重点高中生物" sheetId="7" r:id="rId7"/>
    <sheet name="重点高中生物退役军人岗" sheetId="8" r:id="rId8"/>
    <sheet name="重点高中历史" sheetId="9" r:id="rId9"/>
    <sheet name="重点高中历史应届岗" sheetId="10" r:id="rId10"/>
    <sheet name="重点高中地理" sheetId="11" r:id="rId11"/>
    <sheet name="重点高中地理应届岗" sheetId="12" r:id="rId12"/>
    <sheet name="重点高中音乐" sheetId="13" r:id="rId13"/>
  </sheets>
  <definedNames>
    <definedName name="_xlnm.Print_Area" localSheetId="1">'重点高中数学应届岗'!$A$1:$K$11</definedName>
    <definedName name="_xlnm._FilterDatabase" localSheetId="0" hidden="1">'重点高中数学'!$A$5:$K$11</definedName>
    <definedName name="_xlnm._FilterDatabase" localSheetId="1" hidden="1">'重点高中数学应届岗'!$A$5:$K$13</definedName>
    <definedName name="_xlnm._FilterDatabase" localSheetId="2" hidden="1">'重点高中物理'!$A$5:$K$8</definedName>
    <definedName name="_xlnm._FilterDatabase" localSheetId="3" hidden="1">'重点高中物理应届岗'!$A$5:$K$9</definedName>
    <definedName name="_xlnm._FilterDatabase" localSheetId="4" hidden="1">'重点高中化学'!$A$5:$K$8</definedName>
    <definedName name="_xlnm._FilterDatabase" localSheetId="5" hidden="1">'重点高中化学应届岗'!$A$5:$K$7</definedName>
    <definedName name="_xlnm._FilterDatabase" localSheetId="6" hidden="1">'重点高中生物'!$A$5:$K$14</definedName>
    <definedName name="_xlnm._FilterDatabase" localSheetId="7" hidden="1">'重点高中生物退役军人岗'!$A$5:$K$6</definedName>
    <definedName name="_xlnm._FilterDatabase" localSheetId="8" hidden="1">'重点高中历史'!$A$5:$K$6</definedName>
    <definedName name="_xlnm._FilterDatabase" localSheetId="9" hidden="1">'重点高中历史应届岗'!$A$5:$K$8</definedName>
    <definedName name="_xlnm._FilterDatabase" localSheetId="10" hidden="1">'重点高中地理'!$A$5:$K$11</definedName>
    <definedName name="_xlnm._FilterDatabase" localSheetId="11" hidden="1">'重点高中地理应届岗'!$A$5:$K$11</definedName>
    <definedName name="_xlnm._FilterDatabase" localSheetId="12" hidden="1">'重点高中音乐'!$A$5:$K$8</definedName>
  </definedNames>
  <calcPr fullCalcOnLoad="1"/>
</workbook>
</file>

<file path=xl/sharedStrings.xml><?xml version="1.0" encoding="utf-8"?>
<sst xmlns="http://schemas.openxmlformats.org/spreadsheetml/2006/main" count="387" uniqueCount="144">
  <si>
    <t>2024年泰和县全省统一招聘教师考试总成绩汇总表</t>
  </si>
  <si>
    <t>（招录2人）</t>
  </si>
  <si>
    <r>
      <t>学科：</t>
    </r>
    <r>
      <rPr>
        <b/>
        <sz val="14"/>
        <rFont val="仿宋_GB2312"/>
        <family val="3"/>
      </rPr>
      <t>重点高中数学</t>
    </r>
  </si>
  <si>
    <t>序号</t>
  </si>
  <si>
    <t>姓 名</t>
  </si>
  <si>
    <t>笔试折算成绩=笔试成绩×（50÷笔试总分）</t>
  </si>
  <si>
    <t>面试折算成绩=面试成绩×（50÷面试总分）</t>
  </si>
  <si>
    <t>考试总
成绩</t>
  </si>
  <si>
    <t>总分
排名</t>
  </si>
  <si>
    <t>备注</t>
  </si>
  <si>
    <t>综合知识
成绩</t>
  </si>
  <si>
    <t>学科专业
成绩</t>
  </si>
  <si>
    <t>总成绩</t>
  </si>
  <si>
    <t>笔试折算分</t>
  </si>
  <si>
    <t>面试成绩</t>
  </si>
  <si>
    <t>面试折算分</t>
  </si>
  <si>
    <t>1</t>
  </si>
  <si>
    <t>华慧敏</t>
  </si>
  <si>
    <t>157.5</t>
  </si>
  <si>
    <t>2</t>
  </si>
  <si>
    <t>尚晓东</t>
  </si>
  <si>
    <t>159.5</t>
  </si>
  <si>
    <t>3</t>
  </si>
  <si>
    <t>吴瑶</t>
  </si>
  <si>
    <t>176.5</t>
  </si>
  <si>
    <t>4</t>
  </si>
  <si>
    <t>蒋显栋</t>
  </si>
  <si>
    <t>177.0</t>
  </si>
  <si>
    <t>5</t>
  </si>
  <si>
    <t>金友征</t>
  </si>
  <si>
    <t>181.0</t>
  </si>
  <si>
    <t>入闱体检</t>
  </si>
  <si>
    <t>6</t>
  </si>
  <si>
    <t>胡琳琳</t>
  </si>
  <si>
    <t>（招录3人）</t>
  </si>
  <si>
    <r>
      <t>学科：</t>
    </r>
    <r>
      <rPr>
        <b/>
        <sz val="14"/>
        <rFont val="仿宋_GB2312"/>
        <family val="3"/>
      </rPr>
      <t>重点高中数学应届岗</t>
    </r>
  </si>
  <si>
    <t>罗瑶</t>
  </si>
  <si>
    <t>169.0</t>
  </si>
  <si>
    <t>肖如梁</t>
  </si>
  <si>
    <t>169.5</t>
  </si>
  <si>
    <t>贺芬芳</t>
  </si>
  <si>
    <t>177.5</t>
  </si>
  <si>
    <t>林立</t>
  </si>
  <si>
    <t>180.5</t>
  </si>
  <si>
    <t>杨璐</t>
  </si>
  <si>
    <t>182.5</t>
  </si>
  <si>
    <t>龙琳</t>
  </si>
  <si>
    <t>200.5</t>
  </si>
  <si>
    <r>
      <t>学科：</t>
    </r>
    <r>
      <rPr>
        <b/>
        <sz val="14"/>
        <rFont val="仿宋_GB2312"/>
        <family val="3"/>
      </rPr>
      <t>重点高中物理</t>
    </r>
  </si>
  <si>
    <t>康泽森</t>
  </si>
  <si>
    <t>107.0</t>
  </si>
  <si>
    <t>夏伦杰</t>
  </si>
  <si>
    <t>120.0</t>
  </si>
  <si>
    <t>肖飞</t>
  </si>
  <si>
    <t>101.5</t>
  </si>
  <si>
    <r>
      <t>学科：</t>
    </r>
    <r>
      <rPr>
        <b/>
        <sz val="14"/>
        <rFont val="仿宋_GB2312"/>
        <family val="3"/>
      </rPr>
      <t>重点高中物理应届岗</t>
    </r>
  </si>
  <si>
    <t>郭昊钧</t>
  </si>
  <si>
    <t>117.5</t>
  </si>
  <si>
    <t>白正</t>
  </si>
  <si>
    <t>129.5</t>
  </si>
  <si>
    <t>李斌</t>
  </si>
  <si>
    <t>118.0</t>
  </si>
  <si>
    <t>肖钰</t>
  </si>
  <si>
    <t>89.5</t>
  </si>
  <si>
    <r>
      <t>学科：</t>
    </r>
    <r>
      <rPr>
        <b/>
        <sz val="14"/>
        <rFont val="仿宋_GB2312"/>
        <family val="3"/>
      </rPr>
      <t>重点高中化学</t>
    </r>
  </si>
  <si>
    <t>尹燕兰</t>
  </si>
  <si>
    <t>194.0</t>
  </si>
  <si>
    <t>谢艳</t>
  </si>
  <si>
    <t>198.5</t>
  </si>
  <si>
    <t>周孝啸</t>
  </si>
  <si>
    <t>170.0</t>
  </si>
  <si>
    <t>（招录1人）</t>
  </si>
  <si>
    <r>
      <t>学科：</t>
    </r>
    <r>
      <rPr>
        <b/>
        <sz val="14"/>
        <rFont val="仿宋_GB2312"/>
        <family val="3"/>
      </rPr>
      <t>重点高中化学应届岗</t>
    </r>
  </si>
  <si>
    <t>龙婷婷</t>
  </si>
  <si>
    <t>曾荣</t>
  </si>
  <si>
    <t>194.5</t>
  </si>
  <si>
    <t>（招录4人）</t>
  </si>
  <si>
    <r>
      <t>学科：</t>
    </r>
    <r>
      <rPr>
        <b/>
        <sz val="14"/>
        <rFont val="仿宋_GB2312"/>
        <family val="3"/>
      </rPr>
      <t>重点高中生物</t>
    </r>
  </si>
  <si>
    <t>许明</t>
  </si>
  <si>
    <t>152.5</t>
  </si>
  <si>
    <t>易冬平</t>
  </si>
  <si>
    <t>157.0</t>
  </si>
  <si>
    <t>张璐缘</t>
  </si>
  <si>
    <t>135.5</t>
  </si>
  <si>
    <t>肖琪</t>
  </si>
  <si>
    <t>155.0</t>
  </si>
  <si>
    <t>王芳财</t>
  </si>
  <si>
    <t>141.0</t>
  </si>
  <si>
    <t>尹志泓</t>
  </si>
  <si>
    <t>151.0</t>
  </si>
  <si>
    <t>7</t>
  </si>
  <si>
    <t>陈国欢</t>
  </si>
  <si>
    <t>151.5</t>
  </si>
  <si>
    <t>8</t>
  </si>
  <si>
    <t>邱维曌</t>
  </si>
  <si>
    <t>137.5</t>
  </si>
  <si>
    <t>9</t>
  </si>
  <si>
    <t>张嘉美</t>
  </si>
  <si>
    <t>195.0</t>
  </si>
  <si>
    <r>
      <t>学科：</t>
    </r>
    <r>
      <rPr>
        <b/>
        <sz val="14"/>
        <rFont val="仿宋_GB2312"/>
        <family val="3"/>
      </rPr>
      <t>重点高中生物退役军人岗</t>
    </r>
  </si>
  <si>
    <t>黄择文</t>
  </si>
  <si>
    <t>124.5</t>
  </si>
  <si>
    <r>
      <t>学科：</t>
    </r>
    <r>
      <rPr>
        <b/>
        <sz val="14"/>
        <rFont val="仿宋_GB2312"/>
        <family val="3"/>
      </rPr>
      <t>重点高中历史</t>
    </r>
  </si>
  <si>
    <t>米炳雄</t>
  </si>
  <si>
    <t>183.0</t>
  </si>
  <si>
    <r>
      <t>学科：</t>
    </r>
    <r>
      <rPr>
        <b/>
        <sz val="14"/>
        <rFont val="仿宋_GB2312"/>
        <family val="3"/>
      </rPr>
      <t>重点高中历史应届岗</t>
    </r>
  </si>
  <si>
    <t>杨京</t>
  </si>
  <si>
    <t>176.0</t>
  </si>
  <si>
    <t>李缙美</t>
  </si>
  <si>
    <t>199.5</t>
  </si>
  <si>
    <t>肖芸</t>
  </si>
  <si>
    <t>179.5</t>
  </si>
  <si>
    <r>
      <t>学科：</t>
    </r>
    <r>
      <rPr>
        <b/>
        <sz val="14"/>
        <rFont val="仿宋_GB2312"/>
        <family val="3"/>
      </rPr>
      <t>重点高中地理</t>
    </r>
  </si>
  <si>
    <t>刘中燕</t>
  </si>
  <si>
    <t>168.5</t>
  </si>
  <si>
    <t>邱清江</t>
  </si>
  <si>
    <t>158.5</t>
  </si>
  <si>
    <t>罗寅</t>
  </si>
  <si>
    <t>160.5</t>
  </si>
  <si>
    <t>肖溢</t>
  </si>
  <si>
    <t>190.0</t>
  </si>
  <si>
    <t>姚章骏</t>
  </si>
  <si>
    <t>163.0</t>
  </si>
  <si>
    <t>刘志鹏</t>
  </si>
  <si>
    <r>
      <t>学科：</t>
    </r>
    <r>
      <rPr>
        <b/>
        <sz val="14"/>
        <rFont val="仿宋_GB2312"/>
        <family val="3"/>
      </rPr>
      <t>重点高中地理应届岗</t>
    </r>
  </si>
  <si>
    <t>马举吕</t>
  </si>
  <si>
    <t>赵欣</t>
  </si>
  <si>
    <t>161.0</t>
  </si>
  <si>
    <t>易子淇</t>
  </si>
  <si>
    <t>171.0</t>
  </si>
  <si>
    <t>刘一洁</t>
  </si>
  <si>
    <t>175.0</t>
  </si>
  <si>
    <t>康桂萍</t>
  </si>
  <si>
    <t>187.0</t>
  </si>
  <si>
    <t>马庆</t>
  </si>
  <si>
    <t>200.0</t>
  </si>
  <si>
    <r>
      <t>学科：</t>
    </r>
    <r>
      <rPr>
        <b/>
        <sz val="14"/>
        <rFont val="仿宋_GB2312"/>
        <family val="3"/>
      </rPr>
      <t>重点高中音乐</t>
    </r>
  </si>
  <si>
    <t>笔试折算成绩=笔试成绩×（40÷笔试总分）</t>
  </si>
  <si>
    <t>面试折算成绩=面试成绩×（60÷面试总分）</t>
  </si>
  <si>
    <t>吴莞利</t>
  </si>
  <si>
    <t>张子琦</t>
  </si>
  <si>
    <t>186.5</t>
  </si>
  <si>
    <t>肖佳妮</t>
  </si>
  <si>
    <t>188.5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</si>
</sst>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1"/>
      <name val="方正小标宋简体"/>
      <family val="0"/>
    </font>
    <font>
      <sz val="18"/>
      <name val="仿宋"/>
      <family val="3"/>
    </font>
    <font>
      <sz val="14"/>
      <name val="仿宋_GB2312"/>
      <family val="3"/>
    </font>
    <font>
      <sz val="11"/>
      <color indexed="8"/>
      <name val="方正小标宋简体"/>
      <family val="0"/>
    </font>
    <font>
      <sz val="10"/>
      <name val="方正小标宋简体"/>
      <family val="0"/>
    </font>
    <font>
      <sz val="11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4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2" fillId="8" borderId="0" applyNumberFormat="0" applyBorder="0" applyAlignment="0" applyProtection="0"/>
    <xf numFmtId="0" fontId="19" fillId="0" borderId="5" applyNumberFormat="0" applyFill="0" applyAlignment="0" applyProtection="0"/>
    <xf numFmtId="0" fontId="12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7" fillId="0" borderId="8" applyNumberFormat="0" applyFill="0" applyAlignment="0" applyProtection="0"/>
    <xf numFmtId="0" fontId="18" fillId="0" borderId="9" applyNumberFormat="0" applyFill="0" applyAlignment="0" applyProtection="0"/>
    <xf numFmtId="0" fontId="13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33" fillId="0" borderId="0">
      <alignment vertical="center"/>
      <protection/>
    </xf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center" vertical="center" shrinkToFit="1"/>
    </xf>
    <xf numFmtId="177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8" fillId="0" borderId="11" xfId="0" applyNumberFormat="1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="115" zoomScaleNormal="115" workbookViewId="0" topLeftCell="A1">
      <selection activeCell="I6" sqref="I6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8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4" s="2" customFormat="1" ht="28.5" customHeight="1">
      <c r="A6" s="15" t="s">
        <v>16</v>
      </c>
      <c r="B6" s="16" t="s">
        <v>17</v>
      </c>
      <c r="C6" s="17">
        <v>45</v>
      </c>
      <c r="D6" s="17">
        <v>112.5</v>
      </c>
      <c r="E6" s="16" t="s">
        <v>18</v>
      </c>
      <c r="F6" s="18">
        <f aca="true" t="shared" si="0" ref="F6:F11">E6*(50/250)</f>
        <v>31.5</v>
      </c>
      <c r="G6" s="18">
        <v>76.24</v>
      </c>
      <c r="H6" s="23">
        <f aca="true" t="shared" si="1" ref="H6:H11">G6*(50/100)</f>
        <v>38.12</v>
      </c>
      <c r="I6" s="23">
        <f aca="true" t="shared" si="2" ref="I6:I11">F6+H6</f>
        <v>69.62</v>
      </c>
      <c r="J6" s="24"/>
      <c r="K6" s="25"/>
      <c r="N6" s="27"/>
    </row>
    <row r="7" spans="1:14" s="2" customFormat="1" ht="28.5" customHeight="1">
      <c r="A7" s="15" t="s">
        <v>19</v>
      </c>
      <c r="B7" s="16" t="s">
        <v>20</v>
      </c>
      <c r="C7" s="17">
        <v>47.5</v>
      </c>
      <c r="D7" s="17">
        <v>112</v>
      </c>
      <c r="E7" s="16" t="s">
        <v>21</v>
      </c>
      <c r="F7" s="18">
        <f t="shared" si="0"/>
        <v>31.900000000000002</v>
      </c>
      <c r="G7" s="18">
        <v>79.2</v>
      </c>
      <c r="H7" s="23">
        <f t="shared" si="1"/>
        <v>39.6</v>
      </c>
      <c r="I7" s="23">
        <f t="shared" si="2"/>
        <v>71.5</v>
      </c>
      <c r="J7" s="24"/>
      <c r="K7" s="25"/>
      <c r="N7" s="27"/>
    </row>
    <row r="8" spans="1:14" s="2" customFormat="1" ht="28.5" customHeight="1">
      <c r="A8" s="15" t="s">
        <v>22</v>
      </c>
      <c r="B8" s="16" t="s">
        <v>23</v>
      </c>
      <c r="C8" s="17">
        <v>74</v>
      </c>
      <c r="D8" s="17">
        <v>102.5</v>
      </c>
      <c r="E8" s="16" t="s">
        <v>24</v>
      </c>
      <c r="F8" s="18">
        <f t="shared" si="0"/>
        <v>35.300000000000004</v>
      </c>
      <c r="G8" s="18">
        <v>75.82</v>
      </c>
      <c r="H8" s="23">
        <f t="shared" si="1"/>
        <v>37.91</v>
      </c>
      <c r="I8" s="23">
        <f t="shared" si="2"/>
        <v>73.21000000000001</v>
      </c>
      <c r="J8" s="24"/>
      <c r="K8" s="25"/>
      <c r="N8" s="27"/>
    </row>
    <row r="9" spans="1:14" ht="28.5" customHeight="1">
      <c r="A9" s="15" t="s">
        <v>25</v>
      </c>
      <c r="B9" s="16" t="s">
        <v>26</v>
      </c>
      <c r="C9" s="17">
        <v>58.5</v>
      </c>
      <c r="D9" s="17">
        <v>118.5</v>
      </c>
      <c r="E9" s="16" t="s">
        <v>27</v>
      </c>
      <c r="F9" s="18">
        <f t="shared" si="0"/>
        <v>35.4</v>
      </c>
      <c r="G9" s="30">
        <v>76.38</v>
      </c>
      <c r="H9" s="23">
        <f t="shared" si="1"/>
        <v>38.19</v>
      </c>
      <c r="I9" s="23">
        <f t="shared" si="2"/>
        <v>73.59</v>
      </c>
      <c r="J9" s="24"/>
      <c r="K9" s="32"/>
      <c r="N9" s="27"/>
    </row>
    <row r="10" spans="1:14" ht="28.5" customHeight="1">
      <c r="A10" s="15" t="s">
        <v>28</v>
      </c>
      <c r="B10" s="16" t="s">
        <v>29</v>
      </c>
      <c r="C10" s="17">
        <v>72.5</v>
      </c>
      <c r="D10" s="17">
        <v>108.5</v>
      </c>
      <c r="E10" s="16" t="s">
        <v>30</v>
      </c>
      <c r="F10" s="18">
        <f t="shared" si="0"/>
        <v>36.2</v>
      </c>
      <c r="G10" s="30">
        <v>75.4</v>
      </c>
      <c r="H10" s="23">
        <f t="shared" si="1"/>
        <v>37.7</v>
      </c>
      <c r="I10" s="23">
        <f t="shared" si="2"/>
        <v>73.9</v>
      </c>
      <c r="J10" s="24">
        <v>2</v>
      </c>
      <c r="K10" s="32" t="s">
        <v>31</v>
      </c>
      <c r="N10" s="27"/>
    </row>
    <row r="11" spans="1:14" ht="28.5" customHeight="1">
      <c r="A11" s="15" t="s">
        <v>32</v>
      </c>
      <c r="B11" s="16" t="s">
        <v>33</v>
      </c>
      <c r="C11" s="17">
        <v>62.5</v>
      </c>
      <c r="D11" s="17">
        <v>118.5</v>
      </c>
      <c r="E11" s="16" t="s">
        <v>30</v>
      </c>
      <c r="F11" s="18">
        <f t="shared" si="0"/>
        <v>36.2</v>
      </c>
      <c r="G11" s="30">
        <v>76.86</v>
      </c>
      <c r="H11" s="23">
        <f t="shared" si="1"/>
        <v>38.43</v>
      </c>
      <c r="I11" s="23">
        <f t="shared" si="2"/>
        <v>74.63</v>
      </c>
      <c r="J11" s="32">
        <v>1</v>
      </c>
      <c r="K11" s="32" t="s">
        <v>31</v>
      </c>
      <c r="N11" s="27"/>
    </row>
    <row r="12" ht="13.5">
      <c r="B12" s="27"/>
    </row>
  </sheetData>
  <sheetProtection/>
  <autoFilter ref="A5:K11">
    <sortState ref="A6:K12">
      <sortCondition sortBy="value" ref="J6:J12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5902777777777778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zoomScale="175" zoomScaleNormal="175" workbookViewId="0" topLeftCell="A1">
      <selection activeCell="H6" sqref="H6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71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105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7.75" customHeight="1">
      <c r="A6" s="15" t="s">
        <v>16</v>
      </c>
      <c r="B6" s="16" t="s">
        <v>106</v>
      </c>
      <c r="C6" s="17">
        <v>64.5</v>
      </c>
      <c r="D6" s="17">
        <v>111.5</v>
      </c>
      <c r="E6" s="16" t="s">
        <v>107</v>
      </c>
      <c r="F6" s="18">
        <f>E6*(50/250)</f>
        <v>35.2</v>
      </c>
      <c r="G6" s="18">
        <v>79.9</v>
      </c>
      <c r="H6" s="23">
        <f>G6*(50/100)</f>
        <v>39.95</v>
      </c>
      <c r="I6" s="16">
        <f>F6+H6</f>
        <v>75.15</v>
      </c>
      <c r="J6" s="24"/>
      <c r="K6" s="25"/>
    </row>
    <row r="7" spans="1:11" s="2" customFormat="1" ht="27.75" customHeight="1">
      <c r="A7" s="15" t="s">
        <v>19</v>
      </c>
      <c r="B7" s="16" t="s">
        <v>108</v>
      </c>
      <c r="C7" s="17">
        <v>80.5</v>
      </c>
      <c r="D7" s="17">
        <v>119</v>
      </c>
      <c r="E7" s="16" t="s">
        <v>109</v>
      </c>
      <c r="F7" s="18">
        <f>E7*(50/250)</f>
        <v>39.900000000000006</v>
      </c>
      <c r="G7" s="18">
        <v>78.8</v>
      </c>
      <c r="H7" s="23">
        <f>G7*(50/100)</f>
        <v>39.4</v>
      </c>
      <c r="I7" s="16">
        <f>F7+H7</f>
        <v>79.30000000000001</v>
      </c>
      <c r="J7" s="24">
        <v>1</v>
      </c>
      <c r="K7" s="25" t="s">
        <v>31</v>
      </c>
    </row>
    <row r="8" spans="1:11" s="2" customFormat="1" ht="27.75" customHeight="1">
      <c r="A8" s="15" t="s">
        <v>22</v>
      </c>
      <c r="B8" s="16" t="s">
        <v>110</v>
      </c>
      <c r="C8" s="17">
        <v>66</v>
      </c>
      <c r="D8" s="17">
        <v>113.5</v>
      </c>
      <c r="E8" s="16" t="s">
        <v>111</v>
      </c>
      <c r="F8" s="18">
        <f>E8*(50/250)</f>
        <v>35.9</v>
      </c>
      <c r="G8" s="18">
        <v>77.6</v>
      </c>
      <c r="H8" s="23">
        <f>G8*(50/100)</f>
        <v>38.8</v>
      </c>
      <c r="I8" s="16">
        <f>F8+H8</f>
        <v>74.69999999999999</v>
      </c>
      <c r="J8" s="24"/>
      <c r="K8" s="25"/>
    </row>
  </sheetData>
  <sheetProtection/>
  <autoFilter ref="A5:K8">
    <sortState ref="A6:K8">
      <sortCondition descending="1" sortBy="value" ref="I6:I8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zoomScale="160" zoomScaleNormal="160" workbookViewId="0" topLeftCell="A1">
      <selection activeCell="H6" sqref="H6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112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7.75" customHeight="1">
      <c r="A6" s="15" t="s">
        <v>16</v>
      </c>
      <c r="B6" s="16" t="s">
        <v>113</v>
      </c>
      <c r="C6" s="17">
        <v>48.5</v>
      </c>
      <c r="D6" s="17">
        <v>120</v>
      </c>
      <c r="E6" s="16" t="s">
        <v>114</v>
      </c>
      <c r="F6" s="18">
        <f>E6*(50/250)</f>
        <v>33.7</v>
      </c>
      <c r="G6" s="18">
        <v>76.04</v>
      </c>
      <c r="H6" s="19">
        <f>G6*(50/100)</f>
        <v>38.02</v>
      </c>
      <c r="I6" s="23">
        <f>F6+H6</f>
        <v>71.72</v>
      </c>
      <c r="J6" s="24">
        <v>2</v>
      </c>
      <c r="K6" s="25" t="s">
        <v>31</v>
      </c>
    </row>
    <row r="7" spans="1:11" s="2" customFormat="1" ht="27.75" customHeight="1">
      <c r="A7" s="15" t="s">
        <v>19</v>
      </c>
      <c r="B7" s="16" t="s">
        <v>115</v>
      </c>
      <c r="C7" s="17">
        <v>38.5</v>
      </c>
      <c r="D7" s="17">
        <v>120</v>
      </c>
      <c r="E7" s="16" t="s">
        <v>116</v>
      </c>
      <c r="F7" s="18">
        <f>E7*(50/250)</f>
        <v>31.700000000000003</v>
      </c>
      <c r="G7" s="18">
        <v>74.4</v>
      </c>
      <c r="H7" s="19">
        <f>G7*(50/100)</f>
        <v>37.2</v>
      </c>
      <c r="I7" s="23">
        <f>F7+H7</f>
        <v>68.9</v>
      </c>
      <c r="J7" s="24"/>
      <c r="K7" s="25"/>
    </row>
    <row r="8" spans="1:11" s="2" customFormat="1" ht="27.75" customHeight="1">
      <c r="A8" s="15" t="s">
        <v>22</v>
      </c>
      <c r="B8" s="16" t="s">
        <v>117</v>
      </c>
      <c r="C8" s="17">
        <v>38.5</v>
      </c>
      <c r="D8" s="17">
        <v>122</v>
      </c>
      <c r="E8" s="16" t="s">
        <v>118</v>
      </c>
      <c r="F8" s="18">
        <f>E8*(50/250)</f>
        <v>32.1</v>
      </c>
      <c r="G8" s="18">
        <v>78.4</v>
      </c>
      <c r="H8" s="19">
        <f>G8*(50/100)</f>
        <v>39.2</v>
      </c>
      <c r="I8" s="23">
        <f>F8+H8</f>
        <v>71.30000000000001</v>
      </c>
      <c r="J8" s="24">
        <v>3</v>
      </c>
      <c r="K8" s="25" t="s">
        <v>31</v>
      </c>
    </row>
    <row r="9" spans="1:11" s="2" customFormat="1" ht="27.75" customHeight="1">
      <c r="A9" s="15" t="s">
        <v>25</v>
      </c>
      <c r="B9" s="16" t="s">
        <v>119</v>
      </c>
      <c r="C9" s="17">
        <v>73</v>
      </c>
      <c r="D9" s="17">
        <v>117</v>
      </c>
      <c r="E9" s="16" t="s">
        <v>120</v>
      </c>
      <c r="F9" s="18">
        <f>E9*(50/250)</f>
        <v>38</v>
      </c>
      <c r="G9" s="18">
        <v>77.3</v>
      </c>
      <c r="H9" s="19">
        <f>G9*(50/100)</f>
        <v>38.65</v>
      </c>
      <c r="I9" s="23">
        <f>F9+H9</f>
        <v>76.65</v>
      </c>
      <c r="J9" s="24">
        <v>1</v>
      </c>
      <c r="K9" s="25" t="s">
        <v>31</v>
      </c>
    </row>
    <row r="10" spans="1:11" s="2" customFormat="1" ht="27.75" customHeight="1">
      <c r="A10" s="15" t="s">
        <v>28</v>
      </c>
      <c r="B10" s="16" t="s">
        <v>121</v>
      </c>
      <c r="C10" s="17">
        <v>49</v>
      </c>
      <c r="D10" s="17">
        <v>114</v>
      </c>
      <c r="E10" s="16" t="s">
        <v>122</v>
      </c>
      <c r="F10" s="18">
        <f>E10*(50/250)</f>
        <v>32.6</v>
      </c>
      <c r="G10" s="18">
        <v>74.12</v>
      </c>
      <c r="H10" s="19">
        <f>G10*(50/100)</f>
        <v>37.06</v>
      </c>
      <c r="I10" s="23">
        <f>F10+H10</f>
        <v>69.66</v>
      </c>
      <c r="J10" s="24"/>
      <c r="K10" s="25"/>
    </row>
    <row r="11" spans="1:11" s="2" customFormat="1" ht="27.75" customHeight="1">
      <c r="A11" s="15" t="s">
        <v>32</v>
      </c>
      <c r="B11" s="16" t="s">
        <v>123</v>
      </c>
      <c r="C11" s="17">
        <v>39</v>
      </c>
      <c r="D11" s="17">
        <v>118.5</v>
      </c>
      <c r="E11" s="16" t="s">
        <v>18</v>
      </c>
      <c r="F11" s="18">
        <f>E11*(50/250)</f>
        <v>31.5</v>
      </c>
      <c r="G11" s="18">
        <v>74.56</v>
      </c>
      <c r="H11" s="19">
        <f>G11*(50/100)</f>
        <v>37.28</v>
      </c>
      <c r="I11" s="23">
        <f>F11+H11</f>
        <v>68.78</v>
      </c>
      <c r="J11" s="24"/>
      <c r="K11" s="25"/>
    </row>
  </sheetData>
  <sheetProtection/>
  <autoFilter ref="A5:K11">
    <sortState ref="A6:K11">
      <sortCondition sortBy="value" ref="A6:A11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zoomScale="160" zoomScaleNormal="160" workbookViewId="0" topLeftCell="A1">
      <selection activeCell="H6" sqref="H6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124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7.75" customHeight="1">
      <c r="A6" s="15" t="s">
        <v>16</v>
      </c>
      <c r="B6" s="16" t="s">
        <v>125</v>
      </c>
      <c r="C6" s="17">
        <v>44</v>
      </c>
      <c r="D6" s="17">
        <v>113</v>
      </c>
      <c r="E6" s="16" t="s">
        <v>81</v>
      </c>
      <c r="F6" s="18">
        <f>E6*(50/250)</f>
        <v>31.400000000000002</v>
      </c>
      <c r="G6" s="18">
        <v>74.8</v>
      </c>
      <c r="H6" s="19">
        <f>G6*(50/100)</f>
        <v>37.4</v>
      </c>
      <c r="I6" s="23">
        <f>F6+H6</f>
        <v>68.8</v>
      </c>
      <c r="J6" s="24"/>
      <c r="K6" s="25"/>
    </row>
    <row r="7" spans="1:11" s="2" customFormat="1" ht="27.75" customHeight="1">
      <c r="A7" s="15" t="s">
        <v>19</v>
      </c>
      <c r="B7" s="16" t="s">
        <v>126</v>
      </c>
      <c r="C7" s="17">
        <v>49</v>
      </c>
      <c r="D7" s="17">
        <v>112</v>
      </c>
      <c r="E7" s="16" t="s">
        <v>127</v>
      </c>
      <c r="F7" s="18">
        <f>E7*(50/250)</f>
        <v>32.2</v>
      </c>
      <c r="G7" s="18">
        <v>79</v>
      </c>
      <c r="H7" s="19">
        <f>G7*(50/100)</f>
        <v>39.5</v>
      </c>
      <c r="I7" s="23">
        <f>F7+H7</f>
        <v>71.7</v>
      </c>
      <c r="J7" s="24"/>
      <c r="K7" s="25"/>
    </row>
    <row r="8" spans="1:11" s="2" customFormat="1" ht="27.75" customHeight="1">
      <c r="A8" s="15" t="s">
        <v>22</v>
      </c>
      <c r="B8" s="16" t="s">
        <v>128</v>
      </c>
      <c r="C8" s="17">
        <v>53.5</v>
      </c>
      <c r="D8" s="17">
        <v>117.5</v>
      </c>
      <c r="E8" s="16" t="s">
        <v>129</v>
      </c>
      <c r="F8" s="18">
        <f>E8*(50/250)</f>
        <v>34.2</v>
      </c>
      <c r="G8" s="18">
        <v>78.2</v>
      </c>
      <c r="H8" s="19">
        <f>G8*(50/100)</f>
        <v>39.1</v>
      </c>
      <c r="I8" s="23">
        <f>F8+H8</f>
        <v>73.30000000000001</v>
      </c>
      <c r="J8" s="24">
        <v>3</v>
      </c>
      <c r="K8" s="25" t="s">
        <v>31</v>
      </c>
    </row>
    <row r="9" spans="1:11" s="2" customFormat="1" ht="27.75" customHeight="1">
      <c r="A9" s="15" t="s">
        <v>25</v>
      </c>
      <c r="B9" s="16" t="s">
        <v>130</v>
      </c>
      <c r="C9" s="17">
        <v>68</v>
      </c>
      <c r="D9" s="17">
        <v>107</v>
      </c>
      <c r="E9" s="16" t="s">
        <v>131</v>
      </c>
      <c r="F9" s="18">
        <f>E9*(50/250)</f>
        <v>35</v>
      </c>
      <c r="G9" s="18">
        <v>75.2</v>
      </c>
      <c r="H9" s="19">
        <f>G9*(50/100)</f>
        <v>37.6</v>
      </c>
      <c r="I9" s="23">
        <f>F9+H9</f>
        <v>72.6</v>
      </c>
      <c r="J9" s="24"/>
      <c r="K9" s="25"/>
    </row>
    <row r="10" spans="1:11" s="2" customFormat="1" ht="27.75" customHeight="1">
      <c r="A10" s="15" t="s">
        <v>28</v>
      </c>
      <c r="B10" s="16" t="s">
        <v>132</v>
      </c>
      <c r="C10" s="17">
        <v>58</v>
      </c>
      <c r="D10" s="17">
        <v>129</v>
      </c>
      <c r="E10" s="16" t="s">
        <v>133</v>
      </c>
      <c r="F10" s="18">
        <f>E10*(50/250)</f>
        <v>37.4</v>
      </c>
      <c r="G10" s="18">
        <v>80.4</v>
      </c>
      <c r="H10" s="19">
        <f>G10*(50/100)</f>
        <v>40.2</v>
      </c>
      <c r="I10" s="23">
        <f>F10+H10</f>
        <v>77.6</v>
      </c>
      <c r="J10" s="24">
        <v>1</v>
      </c>
      <c r="K10" s="25" t="s">
        <v>31</v>
      </c>
    </row>
    <row r="11" spans="1:11" s="2" customFormat="1" ht="27.75" customHeight="1">
      <c r="A11" s="15" t="s">
        <v>32</v>
      </c>
      <c r="B11" s="16" t="s">
        <v>134</v>
      </c>
      <c r="C11" s="17">
        <v>77</v>
      </c>
      <c r="D11" s="17">
        <v>123</v>
      </c>
      <c r="E11" s="16" t="s">
        <v>135</v>
      </c>
      <c r="F11" s="18">
        <f>E11*(50/250)</f>
        <v>40</v>
      </c>
      <c r="G11" s="18">
        <v>75</v>
      </c>
      <c r="H11" s="19">
        <f>G11*(50/100)</f>
        <v>37.5</v>
      </c>
      <c r="I11" s="23">
        <f>F11+H11</f>
        <v>77.5</v>
      </c>
      <c r="J11" s="24">
        <v>2</v>
      </c>
      <c r="K11" s="25" t="s">
        <v>31</v>
      </c>
    </row>
  </sheetData>
  <sheetProtection/>
  <autoFilter ref="A5:K11">
    <sortState ref="A6:K11">
      <sortCondition sortBy="value" ref="A6:A11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"/>
  <sheetViews>
    <sheetView zoomScale="175" zoomScaleNormal="175" workbookViewId="0" topLeftCell="A1">
      <selection activeCell="H6" sqref="H6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71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136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137</v>
      </c>
      <c r="D4" s="9"/>
      <c r="E4" s="9"/>
      <c r="F4" s="10"/>
      <c r="G4" s="11" t="s">
        <v>138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7.75" customHeight="1">
      <c r="A6" s="15" t="s">
        <v>16</v>
      </c>
      <c r="B6" s="16" t="s">
        <v>139</v>
      </c>
      <c r="C6" s="17">
        <v>71</v>
      </c>
      <c r="D6" s="17">
        <v>111.5</v>
      </c>
      <c r="E6" s="16" t="s">
        <v>45</v>
      </c>
      <c r="F6" s="18">
        <f>E6*(40/250)</f>
        <v>29.2</v>
      </c>
      <c r="G6" s="16">
        <v>85.8</v>
      </c>
      <c r="H6" s="19">
        <f>G6*(60/100)</f>
        <v>51.48</v>
      </c>
      <c r="I6" s="23">
        <f>F6+H6</f>
        <v>80.67999999999999</v>
      </c>
      <c r="J6" s="24">
        <v>1</v>
      </c>
      <c r="K6" s="25" t="s">
        <v>31</v>
      </c>
    </row>
    <row r="7" spans="1:11" s="2" customFormat="1" ht="27.75" customHeight="1">
      <c r="A7" s="15" t="s">
        <v>19</v>
      </c>
      <c r="B7" s="16" t="s">
        <v>140</v>
      </c>
      <c r="C7" s="17">
        <v>77.5</v>
      </c>
      <c r="D7" s="17">
        <v>109</v>
      </c>
      <c r="E7" s="16" t="s">
        <v>141</v>
      </c>
      <c r="F7" s="18">
        <f>E7*(40/250)</f>
        <v>29.84</v>
      </c>
      <c r="G7" s="16">
        <v>79.8</v>
      </c>
      <c r="H7" s="19">
        <f>G7*(60/100)</f>
        <v>47.879999999999995</v>
      </c>
      <c r="I7" s="23">
        <f>F7+H7</f>
        <v>77.72</v>
      </c>
      <c r="J7" s="24"/>
      <c r="K7" s="25"/>
    </row>
    <row r="8" spans="1:11" s="2" customFormat="1" ht="27.75" customHeight="1">
      <c r="A8" s="15" t="s">
        <v>22</v>
      </c>
      <c r="B8" s="16" t="s">
        <v>142</v>
      </c>
      <c r="C8" s="17">
        <v>77</v>
      </c>
      <c r="D8" s="17">
        <v>111.5</v>
      </c>
      <c r="E8" s="16" t="s">
        <v>143</v>
      </c>
      <c r="F8" s="18">
        <f>E8*(40/250)</f>
        <v>30.16</v>
      </c>
      <c r="G8" s="16">
        <v>81</v>
      </c>
      <c r="H8" s="19">
        <f>G8*(60/100)</f>
        <v>48.6</v>
      </c>
      <c r="I8" s="23">
        <f>F8+H8</f>
        <v>78.76</v>
      </c>
      <c r="J8" s="24"/>
      <c r="K8" s="25"/>
    </row>
    <row r="9" ht="20.25" customHeight="1"/>
  </sheetData>
  <sheetProtection/>
  <autoFilter ref="A5:K8">
    <sortState ref="A6:K8">
      <sortCondition descending="1" sortBy="value" ref="I6:I8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115" zoomScaleNormal="130" zoomScaleSheetLayoutView="115" workbookViewId="0" topLeftCell="A1">
      <selection activeCell="A1" sqref="A1:K11"/>
    </sheetView>
  </sheetViews>
  <sheetFormatPr defaultColWidth="9.00390625" defaultRowHeight="13.5"/>
  <cols>
    <col min="1" max="1" width="5.25390625" style="0" bestFit="1" customWidth="1"/>
    <col min="2" max="2" width="7.3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8.5" customHeight="1">
      <c r="A6" s="36">
        <v>1</v>
      </c>
      <c r="B6" s="16" t="s">
        <v>36</v>
      </c>
      <c r="C6" s="16">
        <v>48</v>
      </c>
      <c r="D6" s="17">
        <v>121</v>
      </c>
      <c r="E6" s="16" t="s">
        <v>37</v>
      </c>
      <c r="F6" s="18">
        <f aca="true" t="shared" si="0" ref="F6:F11">E6*(50/250)</f>
        <v>33.800000000000004</v>
      </c>
      <c r="G6" s="18">
        <v>75.82</v>
      </c>
      <c r="H6" s="23">
        <f aca="true" t="shared" si="1" ref="H6:H11">G6*(50/100)</f>
        <v>37.91</v>
      </c>
      <c r="I6" s="23">
        <f aca="true" t="shared" si="2" ref="I6:I11">F6+H6</f>
        <v>71.71000000000001</v>
      </c>
      <c r="J6" s="24"/>
      <c r="K6" s="25"/>
    </row>
    <row r="7" spans="1:11" ht="28.5" customHeight="1">
      <c r="A7" s="36">
        <v>2</v>
      </c>
      <c r="B7" s="16" t="s">
        <v>38</v>
      </c>
      <c r="C7" s="16">
        <v>68.5</v>
      </c>
      <c r="D7" s="17">
        <v>101</v>
      </c>
      <c r="E7" s="16" t="s">
        <v>39</v>
      </c>
      <c r="F7" s="18">
        <f t="shared" si="0"/>
        <v>33.9</v>
      </c>
      <c r="G7" s="30">
        <v>77.7</v>
      </c>
      <c r="H7" s="23">
        <f t="shared" si="1"/>
        <v>38.85</v>
      </c>
      <c r="I7" s="23">
        <f t="shared" si="2"/>
        <v>72.75</v>
      </c>
      <c r="J7" s="32"/>
      <c r="K7" s="32"/>
    </row>
    <row r="8" spans="1:11" ht="28.5" customHeight="1">
      <c r="A8" s="36">
        <v>3</v>
      </c>
      <c r="B8" s="16" t="s">
        <v>40</v>
      </c>
      <c r="C8" s="16">
        <v>63.5</v>
      </c>
      <c r="D8" s="17">
        <v>114</v>
      </c>
      <c r="E8" s="16" t="s">
        <v>41</v>
      </c>
      <c r="F8" s="18">
        <f t="shared" si="0"/>
        <v>35.5</v>
      </c>
      <c r="G8" s="30">
        <v>76.08</v>
      </c>
      <c r="H8" s="23">
        <f t="shared" si="1"/>
        <v>38.04</v>
      </c>
      <c r="I8" s="23">
        <f t="shared" si="2"/>
        <v>73.53999999999999</v>
      </c>
      <c r="J8" s="32"/>
      <c r="K8" s="32"/>
    </row>
    <row r="9" spans="1:11" ht="28.5" customHeight="1">
      <c r="A9" s="36">
        <v>4</v>
      </c>
      <c r="B9" s="16" t="s">
        <v>42</v>
      </c>
      <c r="C9" s="17">
        <v>69</v>
      </c>
      <c r="D9" s="17">
        <v>111.5</v>
      </c>
      <c r="E9" s="16" t="s">
        <v>43</v>
      </c>
      <c r="F9" s="18">
        <f t="shared" si="0"/>
        <v>36.1</v>
      </c>
      <c r="G9" s="30">
        <v>78.02</v>
      </c>
      <c r="H9" s="23">
        <f t="shared" si="1"/>
        <v>39.01</v>
      </c>
      <c r="I9" s="23">
        <f t="shared" si="2"/>
        <v>75.11</v>
      </c>
      <c r="J9" s="32">
        <v>2</v>
      </c>
      <c r="K9" s="32" t="s">
        <v>31</v>
      </c>
    </row>
    <row r="10" spans="1:11" ht="28.5" customHeight="1">
      <c r="A10" s="36">
        <v>5</v>
      </c>
      <c r="B10" s="16" t="s">
        <v>44</v>
      </c>
      <c r="C10" s="17">
        <v>68</v>
      </c>
      <c r="D10" s="17">
        <v>114.5</v>
      </c>
      <c r="E10" s="16" t="s">
        <v>45</v>
      </c>
      <c r="F10" s="18">
        <f t="shared" si="0"/>
        <v>36.5</v>
      </c>
      <c r="G10" s="30">
        <v>75.36</v>
      </c>
      <c r="H10" s="23">
        <f t="shared" si="1"/>
        <v>37.68</v>
      </c>
      <c r="I10" s="23">
        <f t="shared" si="2"/>
        <v>74.18</v>
      </c>
      <c r="J10" s="32">
        <v>3</v>
      </c>
      <c r="K10" s="32" t="s">
        <v>31</v>
      </c>
    </row>
    <row r="11" spans="1:11" ht="28.5" customHeight="1">
      <c r="A11" s="36">
        <v>6</v>
      </c>
      <c r="B11" s="16" t="s">
        <v>46</v>
      </c>
      <c r="C11" s="17">
        <v>81</v>
      </c>
      <c r="D11" s="17">
        <v>119.5</v>
      </c>
      <c r="E11" s="16" t="s">
        <v>47</v>
      </c>
      <c r="F11" s="18">
        <f t="shared" si="0"/>
        <v>40.1</v>
      </c>
      <c r="G11" s="30">
        <v>78.58</v>
      </c>
      <c r="H11" s="23">
        <f t="shared" si="1"/>
        <v>39.29</v>
      </c>
      <c r="I11" s="23">
        <f t="shared" si="2"/>
        <v>79.39</v>
      </c>
      <c r="J11" s="32">
        <v>1</v>
      </c>
      <c r="K11" s="32" t="s">
        <v>31</v>
      </c>
    </row>
    <row r="12" spans="1:2" ht="13.5">
      <c r="A12" s="29"/>
      <c r="B12" s="27"/>
    </row>
    <row r="13" spans="1:2" ht="13.5">
      <c r="A13" s="29"/>
      <c r="B13" s="27"/>
    </row>
  </sheetData>
  <sheetProtection/>
  <autoFilter ref="A5:K13">
    <sortState ref="A6:K13">
      <sortCondition sortBy="value" ref="J6:J13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view="pageBreakPreview" zoomScale="145" zoomScaleSheetLayoutView="145" workbookViewId="0" topLeftCell="A1">
      <selection activeCell="H6" sqref="H6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4" s="2" customFormat="1" ht="28.5" customHeight="1">
      <c r="A6" s="15" t="s">
        <v>16</v>
      </c>
      <c r="B6" s="16" t="s">
        <v>49</v>
      </c>
      <c r="C6" s="17">
        <v>45</v>
      </c>
      <c r="D6" s="17">
        <v>62</v>
      </c>
      <c r="E6" s="16" t="s">
        <v>50</v>
      </c>
      <c r="F6" s="18">
        <f aca="true" t="shared" si="0" ref="F6:F8">E6*(50/250)</f>
        <v>21.400000000000002</v>
      </c>
      <c r="G6" s="18">
        <v>74.62</v>
      </c>
      <c r="H6" s="23">
        <f aca="true" t="shared" si="1" ref="H6:H8">G6*(50/100)</f>
        <v>37.31</v>
      </c>
      <c r="I6" s="23">
        <f aca="true" t="shared" si="2" ref="I6:I8">F6+H6</f>
        <v>58.71000000000001</v>
      </c>
      <c r="J6" s="24">
        <v>2</v>
      </c>
      <c r="K6" s="25" t="s">
        <v>31</v>
      </c>
      <c r="N6" s="27"/>
    </row>
    <row r="7" spans="1:14" s="2" customFormat="1" ht="28.5" customHeight="1">
      <c r="A7" s="15" t="s">
        <v>19</v>
      </c>
      <c r="B7" s="16" t="s">
        <v>51</v>
      </c>
      <c r="C7" s="17">
        <v>51.5</v>
      </c>
      <c r="D7" s="17">
        <v>68.5</v>
      </c>
      <c r="E7" s="16" t="s">
        <v>52</v>
      </c>
      <c r="F7" s="18">
        <f t="shared" si="0"/>
        <v>24</v>
      </c>
      <c r="G7" s="18">
        <v>74.32</v>
      </c>
      <c r="H7" s="23">
        <f t="shared" si="1"/>
        <v>37.16</v>
      </c>
      <c r="I7" s="23">
        <f t="shared" si="2"/>
        <v>61.16</v>
      </c>
      <c r="J7" s="24">
        <v>1</v>
      </c>
      <c r="K7" s="25" t="s">
        <v>31</v>
      </c>
      <c r="N7" s="27"/>
    </row>
    <row r="8" spans="1:14" s="2" customFormat="1" ht="28.5" customHeight="1">
      <c r="A8" s="15" t="s">
        <v>22</v>
      </c>
      <c r="B8" s="16" t="s">
        <v>53</v>
      </c>
      <c r="C8" s="17">
        <v>38.5</v>
      </c>
      <c r="D8" s="17">
        <v>63</v>
      </c>
      <c r="E8" s="16" t="s">
        <v>54</v>
      </c>
      <c r="F8" s="18">
        <f t="shared" si="0"/>
        <v>20.3</v>
      </c>
      <c r="G8" s="18">
        <v>73.98</v>
      </c>
      <c r="H8" s="23">
        <f t="shared" si="1"/>
        <v>36.99</v>
      </c>
      <c r="I8" s="23">
        <f t="shared" si="2"/>
        <v>57.290000000000006</v>
      </c>
      <c r="J8" s="24"/>
      <c r="K8" s="34"/>
      <c r="L8" s="35"/>
      <c r="N8" s="27"/>
    </row>
  </sheetData>
  <sheetProtection/>
  <autoFilter ref="A5:K8">
    <sortState ref="A6:K8">
      <sortCondition descending="1" sortBy="value" ref="I6:I8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H6" sqref="H6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11.875" style="0" customWidth="1"/>
    <col min="16" max="16" width="9.00390625" style="29" customWidth="1"/>
  </cols>
  <sheetData>
    <row r="1" spans="1:16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P1" s="31"/>
    </row>
    <row r="2" spans="1:16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P2" s="31"/>
    </row>
    <row r="3" spans="1:16" s="1" customFormat="1" ht="18.75">
      <c r="A3" s="5" t="s">
        <v>55</v>
      </c>
      <c r="B3" s="5"/>
      <c r="C3" s="5"/>
      <c r="D3" s="5"/>
      <c r="E3" s="5"/>
      <c r="F3" s="5"/>
      <c r="G3" s="5"/>
      <c r="H3" s="5"/>
      <c r="I3" s="5"/>
      <c r="J3" s="5"/>
      <c r="K3" s="5"/>
      <c r="P3" s="31"/>
    </row>
    <row r="4" spans="1:16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  <c r="P4" s="31"/>
    </row>
    <row r="5" spans="1:16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  <c r="P5" s="31"/>
    </row>
    <row r="6" spans="1:16" s="2" customFormat="1" ht="28.5" customHeight="1">
      <c r="A6" s="15" t="s">
        <v>16</v>
      </c>
      <c r="B6" s="16" t="s">
        <v>56</v>
      </c>
      <c r="C6" s="17">
        <v>59.5</v>
      </c>
      <c r="D6" s="17">
        <v>58</v>
      </c>
      <c r="E6" s="16" t="s">
        <v>57</v>
      </c>
      <c r="F6" s="18">
        <f aca="true" t="shared" si="0" ref="F6:F9">E6*(50/250)</f>
        <v>23.5</v>
      </c>
      <c r="G6" s="18">
        <v>70.2</v>
      </c>
      <c r="H6" s="23">
        <f aca="true" t="shared" si="1" ref="H6:H9">G6*(50/100)</f>
        <v>35.1</v>
      </c>
      <c r="I6" s="23">
        <f aca="true" t="shared" si="2" ref="I6:I9">F6+H6</f>
        <v>58.6</v>
      </c>
      <c r="J6" s="24"/>
      <c r="K6" s="25"/>
      <c r="P6" s="27"/>
    </row>
    <row r="7" spans="1:16" ht="28.5" customHeight="1">
      <c r="A7" s="15" t="s">
        <v>19</v>
      </c>
      <c r="B7" s="16" t="s">
        <v>58</v>
      </c>
      <c r="C7" s="17">
        <v>64</v>
      </c>
      <c r="D7" s="17">
        <v>65.5</v>
      </c>
      <c r="E7" s="16" t="s">
        <v>59</v>
      </c>
      <c r="F7" s="18">
        <f t="shared" si="0"/>
        <v>25.900000000000002</v>
      </c>
      <c r="G7" s="30">
        <v>73.26</v>
      </c>
      <c r="H7" s="23">
        <f t="shared" si="1"/>
        <v>36.63</v>
      </c>
      <c r="I7" s="23">
        <f t="shared" si="2"/>
        <v>62.53</v>
      </c>
      <c r="J7" s="32">
        <v>2</v>
      </c>
      <c r="K7" s="32" t="s">
        <v>31</v>
      </c>
      <c r="P7" s="27"/>
    </row>
    <row r="8" spans="1:16" ht="28.5" customHeight="1">
      <c r="A8" s="15" t="s">
        <v>22</v>
      </c>
      <c r="B8" s="16" t="s">
        <v>60</v>
      </c>
      <c r="C8" s="17">
        <v>53</v>
      </c>
      <c r="D8" s="17">
        <v>65</v>
      </c>
      <c r="E8" s="16" t="s">
        <v>61</v>
      </c>
      <c r="F8" s="18">
        <f t="shared" si="0"/>
        <v>23.6</v>
      </c>
      <c r="G8" s="30">
        <v>79.24</v>
      </c>
      <c r="H8" s="23">
        <f t="shared" si="1"/>
        <v>39.62</v>
      </c>
      <c r="I8" s="23">
        <f t="shared" si="2"/>
        <v>63.22</v>
      </c>
      <c r="J8" s="32">
        <v>1</v>
      </c>
      <c r="K8" s="32" t="s">
        <v>31</v>
      </c>
      <c r="P8" s="27"/>
    </row>
    <row r="9" spans="1:16" ht="28.5" customHeight="1">
      <c r="A9" s="15" t="s">
        <v>25</v>
      </c>
      <c r="B9" s="16" t="s">
        <v>62</v>
      </c>
      <c r="C9" s="17">
        <v>36.5</v>
      </c>
      <c r="D9" s="17">
        <v>53</v>
      </c>
      <c r="E9" s="16" t="s">
        <v>63</v>
      </c>
      <c r="F9" s="18">
        <f t="shared" si="0"/>
        <v>17.900000000000002</v>
      </c>
      <c r="G9" s="30">
        <v>75.92</v>
      </c>
      <c r="H9" s="23">
        <f t="shared" si="1"/>
        <v>37.96</v>
      </c>
      <c r="I9" s="23">
        <f t="shared" si="2"/>
        <v>55.86</v>
      </c>
      <c r="J9" s="32"/>
      <c r="K9" s="32"/>
      <c r="P9" s="27"/>
    </row>
  </sheetData>
  <sheetProtection/>
  <autoFilter ref="A5:K9">
    <sortState ref="A6:K9">
      <sortCondition descending="1" sortBy="value" ref="I6:I9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5902777777777778" right="0.39305555555555555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"/>
  <sheetViews>
    <sheetView zoomScale="160" zoomScaleNormal="160" workbookViewId="0" topLeftCell="A1">
      <selection activeCell="I8" sqref="I8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3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64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6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  <c r="O5" s="27"/>
      <c r="P5" s="31"/>
    </row>
    <row r="6" spans="1:16" s="2" customFormat="1" ht="28.5" customHeight="1">
      <c r="A6" s="15" t="s">
        <v>16</v>
      </c>
      <c r="B6" s="16" t="s">
        <v>65</v>
      </c>
      <c r="C6" s="17">
        <v>62</v>
      </c>
      <c r="D6" s="17">
        <v>132</v>
      </c>
      <c r="E6" s="16" t="s">
        <v>66</v>
      </c>
      <c r="F6" s="18">
        <f>E6*(50/250)</f>
        <v>38.800000000000004</v>
      </c>
      <c r="G6" s="18">
        <v>80.14</v>
      </c>
      <c r="H6" s="23">
        <f>G6*(50/100)</f>
        <v>40.07</v>
      </c>
      <c r="I6" s="23">
        <f>F6+H6</f>
        <v>78.87</v>
      </c>
      <c r="J6" s="24">
        <v>2</v>
      </c>
      <c r="K6" s="25" t="s">
        <v>31</v>
      </c>
      <c r="O6" s="27"/>
      <c r="P6" s="33"/>
    </row>
    <row r="7" spans="1:16" s="2" customFormat="1" ht="28.5" customHeight="1">
      <c r="A7" s="15" t="s">
        <v>19</v>
      </c>
      <c r="B7" s="16" t="s">
        <v>67</v>
      </c>
      <c r="C7" s="17">
        <v>82.5</v>
      </c>
      <c r="D7" s="17">
        <v>116</v>
      </c>
      <c r="E7" s="16" t="s">
        <v>68</v>
      </c>
      <c r="F7" s="18">
        <f>E7*(50/250)</f>
        <v>39.7</v>
      </c>
      <c r="G7" s="18">
        <v>78.48</v>
      </c>
      <c r="H7" s="23">
        <f>G7*(50/100)</f>
        <v>39.24</v>
      </c>
      <c r="I7" s="23">
        <f>F7+H7</f>
        <v>78.94</v>
      </c>
      <c r="J7" s="24">
        <v>1</v>
      </c>
      <c r="K7" s="25" t="s">
        <v>31</v>
      </c>
      <c r="O7" s="27"/>
      <c r="P7" s="33"/>
    </row>
    <row r="8" spans="1:16" s="2" customFormat="1" ht="28.5" customHeight="1">
      <c r="A8" s="15" t="s">
        <v>22</v>
      </c>
      <c r="B8" s="16" t="s">
        <v>69</v>
      </c>
      <c r="C8" s="17">
        <v>49</v>
      </c>
      <c r="D8" s="17">
        <v>121</v>
      </c>
      <c r="E8" s="16" t="s">
        <v>70</v>
      </c>
      <c r="F8" s="18">
        <f>E8*(50/250)</f>
        <v>34</v>
      </c>
      <c r="G8" s="18">
        <v>78.16</v>
      </c>
      <c r="H8" s="23">
        <f>G8*(50/100)</f>
        <v>39.08</v>
      </c>
      <c r="I8" s="23">
        <f>F8+H8</f>
        <v>73.08</v>
      </c>
      <c r="J8" s="24"/>
      <c r="K8" s="25"/>
      <c r="O8" s="27"/>
      <c r="P8" s="33"/>
    </row>
  </sheetData>
  <sheetProtection/>
  <autoFilter ref="A5:K8">
    <sortState ref="A6:K8">
      <sortCondition descending="1" sortBy="value" ref="I6:I8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5118055555555555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190" zoomScaleNormal="190" workbookViewId="0" topLeftCell="A1">
      <selection activeCell="H6" sqref="H6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75390625" style="0" customWidth="1"/>
    <col min="15" max="15" width="9.00390625" style="29" customWidth="1"/>
  </cols>
  <sheetData>
    <row r="1" spans="1:15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O1" s="31"/>
    </row>
    <row r="2" spans="1:15" s="1" customFormat="1" ht="22.5">
      <c r="A2" s="4" t="s">
        <v>71</v>
      </c>
      <c r="B2" s="4"/>
      <c r="C2" s="4"/>
      <c r="D2" s="4"/>
      <c r="E2" s="4"/>
      <c r="F2" s="4"/>
      <c r="G2" s="4"/>
      <c r="H2" s="4"/>
      <c r="I2" s="4"/>
      <c r="J2" s="4"/>
      <c r="K2" s="4"/>
      <c r="O2" s="31"/>
    </row>
    <row r="3" spans="1:15" s="1" customFormat="1" ht="18.75">
      <c r="A3" s="5" t="s">
        <v>72</v>
      </c>
      <c r="B3" s="5"/>
      <c r="C3" s="5"/>
      <c r="D3" s="5"/>
      <c r="E3" s="5"/>
      <c r="F3" s="5"/>
      <c r="G3" s="5"/>
      <c r="H3" s="5"/>
      <c r="I3" s="5"/>
      <c r="J3" s="5"/>
      <c r="K3" s="5"/>
      <c r="O3" s="31"/>
    </row>
    <row r="4" spans="1:15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  <c r="O4" s="31"/>
    </row>
    <row r="5" spans="1:15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  <c r="O5" s="31"/>
    </row>
    <row r="6" spans="1:15" s="2" customFormat="1" ht="28.5" customHeight="1">
      <c r="A6" s="15" t="s">
        <v>16</v>
      </c>
      <c r="B6" s="16" t="s">
        <v>73</v>
      </c>
      <c r="C6" s="17">
        <v>81.5</v>
      </c>
      <c r="D6" s="17">
        <v>88</v>
      </c>
      <c r="E6" s="16" t="s">
        <v>39</v>
      </c>
      <c r="F6" s="18">
        <f>E6*(50/250)</f>
        <v>33.9</v>
      </c>
      <c r="G6" s="30">
        <v>77.4</v>
      </c>
      <c r="H6" s="23">
        <f>G6*(50/100)</f>
        <v>38.7</v>
      </c>
      <c r="I6" s="23">
        <f>F6+H6</f>
        <v>72.6</v>
      </c>
      <c r="J6" s="32"/>
      <c r="K6" s="32"/>
      <c r="O6" s="27"/>
    </row>
    <row r="7" spans="1:15" ht="28.5" customHeight="1">
      <c r="A7" s="15" t="s">
        <v>19</v>
      </c>
      <c r="B7" s="16" t="s">
        <v>74</v>
      </c>
      <c r="C7" s="17">
        <v>74.5</v>
      </c>
      <c r="D7" s="17">
        <v>120</v>
      </c>
      <c r="E7" s="16" t="s">
        <v>75</v>
      </c>
      <c r="F7" s="18">
        <f>E7*(50/250)</f>
        <v>38.900000000000006</v>
      </c>
      <c r="G7" s="18">
        <v>81.58</v>
      </c>
      <c r="H7" s="23">
        <f>G7*(50/100)</f>
        <v>40.79</v>
      </c>
      <c r="I7" s="23">
        <f>F7+H7</f>
        <v>79.69</v>
      </c>
      <c r="J7" s="24">
        <v>1</v>
      </c>
      <c r="K7" s="25" t="s">
        <v>31</v>
      </c>
      <c r="O7" s="27"/>
    </row>
  </sheetData>
  <sheetProtection/>
  <autoFilter ref="A5:K7">
    <sortState ref="A6:K7">
      <sortCondition sortBy="value" ref="J6:J7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4722222222222222" top="0.7480314960629921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zoomScale="130" zoomScaleNormal="130" workbookViewId="0" topLeftCell="A1">
      <selection activeCell="H6" sqref="H6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76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4" s="2" customFormat="1" ht="27.75" customHeight="1">
      <c r="A6" s="15" t="s">
        <v>16</v>
      </c>
      <c r="B6" s="16" t="s">
        <v>78</v>
      </c>
      <c r="C6" s="28">
        <v>52.5</v>
      </c>
      <c r="D6" s="28">
        <v>100</v>
      </c>
      <c r="E6" s="16" t="s">
        <v>79</v>
      </c>
      <c r="F6" s="18">
        <f aca="true" t="shared" si="0" ref="F6:F14">E6*(50/250)</f>
        <v>30.5</v>
      </c>
      <c r="G6" s="18">
        <v>82.04</v>
      </c>
      <c r="H6" s="23">
        <f aca="true" t="shared" si="1" ref="H6:H14">G6*(50/100)</f>
        <v>41.02</v>
      </c>
      <c r="I6" s="23">
        <f aca="true" t="shared" si="2" ref="I6:I14">F6+H6</f>
        <v>71.52000000000001</v>
      </c>
      <c r="J6" s="24">
        <v>3</v>
      </c>
      <c r="K6" s="25" t="s">
        <v>31</v>
      </c>
      <c r="N6" s="27"/>
    </row>
    <row r="7" spans="1:14" s="2" customFormat="1" ht="27.75" customHeight="1">
      <c r="A7" s="15" t="s">
        <v>19</v>
      </c>
      <c r="B7" s="16" t="s">
        <v>80</v>
      </c>
      <c r="C7" s="28">
        <v>54</v>
      </c>
      <c r="D7" s="28">
        <v>103</v>
      </c>
      <c r="E7" s="16" t="s">
        <v>81</v>
      </c>
      <c r="F7" s="18">
        <f t="shared" si="0"/>
        <v>31.400000000000002</v>
      </c>
      <c r="G7" s="18">
        <v>80.22</v>
      </c>
      <c r="H7" s="23">
        <f t="shared" si="1"/>
        <v>40.11</v>
      </c>
      <c r="I7" s="23">
        <f t="shared" si="2"/>
        <v>71.51</v>
      </c>
      <c r="J7" s="24">
        <v>4</v>
      </c>
      <c r="K7" s="25" t="s">
        <v>31</v>
      </c>
      <c r="N7" s="27"/>
    </row>
    <row r="8" spans="1:14" s="2" customFormat="1" ht="27.75" customHeight="1">
      <c r="A8" s="15" t="s">
        <v>22</v>
      </c>
      <c r="B8" s="16" t="s">
        <v>82</v>
      </c>
      <c r="C8" s="28">
        <v>63</v>
      </c>
      <c r="D8" s="28">
        <v>72.5</v>
      </c>
      <c r="E8" s="16" t="s">
        <v>83</v>
      </c>
      <c r="F8" s="18">
        <f t="shared" si="0"/>
        <v>27.1</v>
      </c>
      <c r="G8" s="18">
        <v>77.54</v>
      </c>
      <c r="H8" s="23">
        <f t="shared" si="1"/>
        <v>38.77</v>
      </c>
      <c r="I8" s="23">
        <f t="shared" si="2"/>
        <v>65.87</v>
      </c>
      <c r="J8" s="24"/>
      <c r="K8" s="25"/>
      <c r="N8" s="27"/>
    </row>
    <row r="9" spans="1:14" s="2" customFormat="1" ht="27.75" customHeight="1">
      <c r="A9" s="15" t="s">
        <v>25</v>
      </c>
      <c r="B9" s="16" t="s">
        <v>84</v>
      </c>
      <c r="C9" s="28">
        <v>56.5</v>
      </c>
      <c r="D9" s="28">
        <v>98.5</v>
      </c>
      <c r="E9" s="16" t="s">
        <v>85</v>
      </c>
      <c r="F9" s="18">
        <f t="shared" si="0"/>
        <v>31</v>
      </c>
      <c r="G9" s="18">
        <v>81.86</v>
      </c>
      <c r="H9" s="23">
        <f t="shared" si="1"/>
        <v>40.93</v>
      </c>
      <c r="I9" s="23">
        <f t="shared" si="2"/>
        <v>71.93</v>
      </c>
      <c r="J9" s="24">
        <v>2</v>
      </c>
      <c r="K9" s="25" t="s">
        <v>31</v>
      </c>
      <c r="N9" s="27"/>
    </row>
    <row r="10" spans="1:14" s="2" customFormat="1" ht="27.75" customHeight="1">
      <c r="A10" s="15" t="s">
        <v>28</v>
      </c>
      <c r="B10" s="16" t="s">
        <v>86</v>
      </c>
      <c r="C10" s="28">
        <v>63.5</v>
      </c>
      <c r="D10" s="28">
        <v>77.5</v>
      </c>
      <c r="E10" s="16" t="s">
        <v>87</v>
      </c>
      <c r="F10" s="18">
        <f t="shared" si="0"/>
        <v>28.200000000000003</v>
      </c>
      <c r="G10" s="18">
        <v>79.82</v>
      </c>
      <c r="H10" s="23">
        <f t="shared" si="1"/>
        <v>39.91</v>
      </c>
      <c r="I10" s="23">
        <f t="shared" si="2"/>
        <v>68.11</v>
      </c>
      <c r="J10" s="24"/>
      <c r="K10" s="25"/>
      <c r="N10" s="27"/>
    </row>
    <row r="11" spans="1:14" s="2" customFormat="1" ht="27.75" customHeight="1">
      <c r="A11" s="15" t="s">
        <v>32</v>
      </c>
      <c r="B11" s="16" t="s">
        <v>88</v>
      </c>
      <c r="C11" s="28">
        <v>68.5</v>
      </c>
      <c r="D11" s="28">
        <v>82.5</v>
      </c>
      <c r="E11" s="16" t="s">
        <v>89</v>
      </c>
      <c r="F11" s="18">
        <f t="shared" si="0"/>
        <v>30.200000000000003</v>
      </c>
      <c r="G11" s="18">
        <v>79.94</v>
      </c>
      <c r="H11" s="23">
        <f t="shared" si="1"/>
        <v>39.97</v>
      </c>
      <c r="I11" s="23">
        <f t="shared" si="2"/>
        <v>70.17</v>
      </c>
      <c r="J11" s="24"/>
      <c r="K11" s="25"/>
      <c r="N11" s="27"/>
    </row>
    <row r="12" spans="1:14" s="2" customFormat="1" ht="27.75" customHeight="1">
      <c r="A12" s="15" t="s">
        <v>90</v>
      </c>
      <c r="B12" s="16" t="s">
        <v>91</v>
      </c>
      <c r="C12" s="28">
        <v>75.5</v>
      </c>
      <c r="D12" s="28">
        <v>76</v>
      </c>
      <c r="E12" s="16" t="s">
        <v>92</v>
      </c>
      <c r="F12" s="18">
        <f t="shared" si="0"/>
        <v>30.3</v>
      </c>
      <c r="G12" s="18">
        <v>78.5</v>
      </c>
      <c r="H12" s="23">
        <f t="shared" si="1"/>
        <v>39.25</v>
      </c>
      <c r="I12" s="23">
        <f t="shared" si="2"/>
        <v>69.55</v>
      </c>
      <c r="J12" s="24"/>
      <c r="K12" s="25"/>
      <c r="N12" s="27"/>
    </row>
    <row r="13" spans="1:14" s="2" customFormat="1" ht="27.75" customHeight="1">
      <c r="A13" s="15" t="s">
        <v>93</v>
      </c>
      <c r="B13" s="16" t="s">
        <v>94</v>
      </c>
      <c r="C13" s="28">
        <v>47</v>
      </c>
      <c r="D13" s="28">
        <v>90.5</v>
      </c>
      <c r="E13" s="16" t="s">
        <v>95</v>
      </c>
      <c r="F13" s="18">
        <f t="shared" si="0"/>
        <v>27.5</v>
      </c>
      <c r="G13" s="18">
        <v>83.04</v>
      </c>
      <c r="H13" s="23">
        <f t="shared" si="1"/>
        <v>41.52</v>
      </c>
      <c r="I13" s="23">
        <f t="shared" si="2"/>
        <v>69.02000000000001</v>
      </c>
      <c r="J13" s="24"/>
      <c r="K13" s="25"/>
      <c r="N13" s="27"/>
    </row>
    <row r="14" spans="1:14" s="2" customFormat="1" ht="27.75" customHeight="1">
      <c r="A14" s="15" t="s">
        <v>96</v>
      </c>
      <c r="B14" s="16" t="s">
        <v>97</v>
      </c>
      <c r="C14" s="28">
        <v>86</v>
      </c>
      <c r="D14" s="28">
        <v>109</v>
      </c>
      <c r="E14" s="16" t="s">
        <v>98</v>
      </c>
      <c r="F14" s="18">
        <f t="shared" si="0"/>
        <v>39</v>
      </c>
      <c r="G14" s="18">
        <v>80.68</v>
      </c>
      <c r="H14" s="23">
        <f t="shared" si="1"/>
        <v>40.34</v>
      </c>
      <c r="I14" s="23">
        <f t="shared" si="2"/>
        <v>79.34</v>
      </c>
      <c r="J14" s="24">
        <v>1</v>
      </c>
      <c r="K14" s="25" t="s">
        <v>31</v>
      </c>
      <c r="N14" s="27"/>
    </row>
    <row r="15" ht="13.5">
      <c r="N15" s="27"/>
    </row>
  </sheetData>
  <sheetProtection/>
  <autoFilter ref="A5:K14">
    <sortState ref="A6:K15">
      <sortCondition descending="1" sortBy="value" ref="I6:I15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zoomScale="115" zoomScaleNormal="115" workbookViewId="0" topLeftCell="A1">
      <selection activeCell="H6" sqref="H6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71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99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4" s="2" customFormat="1" ht="27.75" customHeight="1">
      <c r="A6" s="15" t="s">
        <v>16</v>
      </c>
      <c r="B6" s="16" t="s">
        <v>100</v>
      </c>
      <c r="C6" s="17">
        <v>53.5</v>
      </c>
      <c r="D6" s="17">
        <v>71</v>
      </c>
      <c r="E6" s="16" t="s">
        <v>101</v>
      </c>
      <c r="F6" s="18">
        <f>E6*(50/250)</f>
        <v>24.900000000000002</v>
      </c>
      <c r="G6" s="18">
        <v>77.48</v>
      </c>
      <c r="H6" s="23">
        <f>G6*(50/100)</f>
        <v>38.74</v>
      </c>
      <c r="I6" s="23">
        <f>F6+H6</f>
        <v>63.64</v>
      </c>
      <c r="J6" s="24">
        <v>1</v>
      </c>
      <c r="K6" s="25" t="s">
        <v>31</v>
      </c>
      <c r="N6" s="27"/>
    </row>
  </sheetData>
  <sheetProtection/>
  <autoFilter ref="A5:K6">
    <sortState ref="A6:K6">
      <sortCondition sortBy="value" ref="J6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="145" zoomScaleNormal="145" workbookViewId="0" topLeftCell="A1">
      <selection activeCell="H6" sqref="H6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71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102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7.75" customHeight="1">
      <c r="A6" s="15" t="s">
        <v>16</v>
      </c>
      <c r="B6" s="16" t="s">
        <v>103</v>
      </c>
      <c r="C6" s="17">
        <v>68.5</v>
      </c>
      <c r="D6" s="17">
        <v>114.5</v>
      </c>
      <c r="E6" s="16" t="s">
        <v>104</v>
      </c>
      <c r="F6" s="26">
        <f>E6*(50/250)</f>
        <v>36.6</v>
      </c>
      <c r="G6" s="18">
        <v>77.64</v>
      </c>
      <c r="H6" s="23">
        <f>G6*(50/100)</f>
        <v>38.82</v>
      </c>
      <c r="I6" s="16">
        <f>F6+H6</f>
        <v>75.42</v>
      </c>
      <c r="J6" s="24">
        <v>1</v>
      </c>
      <c r="K6" s="25" t="s">
        <v>31</v>
      </c>
    </row>
  </sheetData>
  <sheetProtection/>
  <autoFilter ref="A5:K6">
    <sortState ref="A6:K6">
      <sortCondition descending="1" sortBy="value" ref="I6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人事股</dc:creator>
  <cp:keywords/>
  <dc:description/>
  <cp:lastModifiedBy>xiaolai1424758533</cp:lastModifiedBy>
  <cp:lastPrinted>2023-07-28T03:45:11Z</cp:lastPrinted>
  <dcterms:created xsi:type="dcterms:W3CDTF">2020-08-12T00:19:00Z</dcterms:created>
  <dcterms:modified xsi:type="dcterms:W3CDTF">2024-07-06T08:44:27Z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5F0FB0F66CD14E8A8C136B2BA89C61F1</vt:lpwstr>
  </property>
</Properties>
</file>