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675"/>
  </bookViews>
  <sheets>
    <sheet name="公示" sheetId="17" r:id="rId1"/>
  </sheets>
  <definedNames>
    <definedName name="_xlnm._FilterDatabase" localSheetId="0" hidden="1">公示!$A$2:$F$17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<sst xmlns="http://schemas.openxmlformats.org/spreadsheetml/2006/main" count="53" uniqueCount="20">
  <si>
    <t>2024年度祁门县中小学新任教师公开招聘拟聘新任教师名单</t>
  </si>
  <si>
    <t>岗位代码</t>
  </si>
  <si>
    <t>岗位名称</t>
  </si>
  <si>
    <t>姓名</t>
  </si>
  <si>
    <t>准考证号</t>
  </si>
  <si>
    <t>出生年月</t>
  </si>
  <si>
    <t>学历</t>
  </si>
  <si>
    <t>体检考察结果</t>
  </si>
  <si>
    <t>高中语文</t>
  </si>
  <si>
    <t>本科学士</t>
  </si>
  <si>
    <t>合格</t>
  </si>
  <si>
    <t>高中数学</t>
  </si>
  <si>
    <t>高中英语</t>
  </si>
  <si>
    <t>高中物理</t>
  </si>
  <si>
    <t>高中化学</t>
  </si>
  <si>
    <t>初中语文</t>
  </si>
  <si>
    <t>初中数学</t>
  </si>
  <si>
    <t>初中物理</t>
  </si>
  <si>
    <t>初中道德与法治</t>
  </si>
  <si>
    <t>初中地理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</si>
</sst>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5">
    <font>
      <sz val="12"/>
      <name val="宋体"/>
      <charset val="134"/>
    </font>
    <font>
      <sz val="12"/>
      <name val="宋体"/>
      <charset val="134"/>
    </font>
    <font>
      <b/>
      <sz val="18"/>
      <name val="宋体"/>
      <charset val="134"/>
    </font>
    <font>
      <b/>
      <sz val="11"/>
      <name val="宋体"/>
      <charset val="134"/>
    </font>
    <font>
      <sz val="11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5" fillId="0" borderId="0" applyFont="0" applyFill="0" applyBorder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2" borderId="3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6" applyNumberFormat="0" applyAlignment="0" applyProtection="0">
      <alignment vertical="center"/>
    </xf>
    <xf numFmtId="0" fontId="15" fillId="4" borderId="7" applyNumberFormat="0" applyAlignment="0" applyProtection="0">
      <alignment vertical="center"/>
    </xf>
    <xf numFmtId="0" fontId="16" fillId="4" borderId="6" applyNumberFormat="0" applyAlignment="0" applyProtection="0">
      <alignment vertical="center"/>
    </xf>
    <xf numFmtId="0" fontId="17" fillId="5" borderId="8" applyNumberFormat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Fill="1">
      <alignment vertical="center"/>
    </xf>
    <xf numFmtId="176" fontId="1" fillId="0" borderId="0" xfId="0" applyNumberFormat="1" applyFont="1" applyFill="1">
      <alignment vertical="center"/>
    </xf>
    <xf numFmtId="49" fontId="1" fillId="0" borderId="0" xfId="0" applyNumberFormat="1" applyFont="1" applyFill="1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176" fontId="4" fillId="0" borderId="2" xfId="0" applyNumberFormat="1" applyFont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7"/>
  <sheetViews>
    <sheetView tabSelected="1" workbookViewId="0">
      <selection activeCell="A1" sqref="A1:G17"/>
    </sheetView>
  </sheetViews>
  <sheetFormatPr defaultColWidth="9" defaultRowHeight="14.25" outlineLevelCol="6"/>
  <cols>
    <col min="1" max="1" width="12.5" style="1" customWidth="1"/>
    <col min="2" max="2" width="13.5" style="1" customWidth="1"/>
    <col min="3" max="3" width="9" style="1" customWidth="1"/>
    <col min="4" max="4" width="14.875" style="1" customWidth="1"/>
    <col min="5" max="5" width="12.25" style="2" customWidth="1"/>
    <col min="6" max="6" width="13.125" style="3" customWidth="1"/>
    <col min="7" max="7" width="13.625" style="4" customWidth="1"/>
    <col min="8" max="16384" width="9" style="1"/>
  </cols>
  <sheetData>
    <row r="1" ht="29.25" customHeight="1" spans="1:7">
      <c r="A1" s="5" t="s">
        <v>0</v>
      </c>
      <c r="B1" s="5"/>
      <c r="C1" s="5"/>
      <c r="D1" s="5"/>
      <c r="E1" s="6"/>
      <c r="F1" s="5"/>
      <c r="G1" s="5"/>
    </row>
    <row r="2" ht="28.5" customHeight="1" spans="1:7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</row>
    <row r="3" ht="27" customHeight="1" spans="1:7">
      <c r="A3" s="8" t="str">
        <f>"34102401"</f>
        <v>34102401</v>
      </c>
      <c r="B3" s="8" t="s">
        <v>8</v>
      </c>
      <c r="C3" s="8" t="str">
        <f>"李芝慧"</f>
        <v>李芝慧</v>
      </c>
      <c r="D3" s="8" t="str">
        <f>"243410021724"</f>
        <v>243410021724</v>
      </c>
      <c r="E3" s="9">
        <v>1999.05</v>
      </c>
      <c r="F3" s="8" t="s">
        <v>9</v>
      </c>
      <c r="G3" s="8" t="s">
        <v>10</v>
      </c>
    </row>
    <row r="4" ht="27" customHeight="1" spans="1:7">
      <c r="A4" s="8" t="str">
        <f>"34102401"</f>
        <v>34102401</v>
      </c>
      <c r="B4" s="8" t="s">
        <v>8</v>
      </c>
      <c r="C4" s="8" t="str">
        <f>"汪祁杰"</f>
        <v>汪祁杰</v>
      </c>
      <c r="D4" s="8" t="str">
        <f>"243410021725"</f>
        <v>243410021725</v>
      </c>
      <c r="E4" s="9">
        <v>1995.09</v>
      </c>
      <c r="F4" s="8" t="s">
        <v>9</v>
      </c>
      <c r="G4" s="8" t="s">
        <v>10</v>
      </c>
    </row>
    <row r="5" ht="27" customHeight="1" spans="1:7">
      <c r="A5" s="8" t="str">
        <f>"34102401"</f>
        <v>34102401</v>
      </c>
      <c r="B5" s="8" t="s">
        <v>8</v>
      </c>
      <c r="C5" s="8" t="str">
        <f>"成静"</f>
        <v>成静</v>
      </c>
      <c r="D5" s="8" t="str">
        <f>"243410021723"</f>
        <v>243410021723</v>
      </c>
      <c r="E5" s="9">
        <v>1997.03</v>
      </c>
      <c r="F5" s="8" t="s">
        <v>9</v>
      </c>
      <c r="G5" s="8" t="s">
        <v>10</v>
      </c>
    </row>
    <row r="6" ht="27" customHeight="1" spans="1:7">
      <c r="A6" s="8" t="str">
        <f>"34102402"</f>
        <v>34102402</v>
      </c>
      <c r="B6" s="8" t="s">
        <v>11</v>
      </c>
      <c r="C6" s="8" t="str">
        <f>"汪惠娇"</f>
        <v>汪惠娇</v>
      </c>
      <c r="D6" s="8" t="str">
        <f>"243410014124"</f>
        <v>243410014124</v>
      </c>
      <c r="E6" s="9">
        <v>2001.1</v>
      </c>
      <c r="F6" s="8" t="s">
        <v>9</v>
      </c>
      <c r="G6" s="8" t="s">
        <v>10</v>
      </c>
    </row>
    <row r="7" ht="27" customHeight="1" spans="1:7">
      <c r="A7" s="8" t="str">
        <f>"34102403"</f>
        <v>34102403</v>
      </c>
      <c r="B7" s="8" t="s">
        <v>12</v>
      </c>
      <c r="C7" s="8" t="str">
        <f>"方伟婷"</f>
        <v>方伟婷</v>
      </c>
      <c r="D7" s="8" t="str">
        <f>"243410022430"</f>
        <v>243410022430</v>
      </c>
      <c r="E7" s="9">
        <v>2002.08</v>
      </c>
      <c r="F7" s="8" t="s">
        <v>9</v>
      </c>
      <c r="G7" s="8" t="s">
        <v>10</v>
      </c>
    </row>
    <row r="8" ht="27" customHeight="1" spans="1:7">
      <c r="A8" s="8" t="str">
        <f>"34102403"</f>
        <v>34102403</v>
      </c>
      <c r="B8" s="8" t="s">
        <v>12</v>
      </c>
      <c r="C8" s="8" t="str">
        <f>"江杰铖"</f>
        <v>江杰铖</v>
      </c>
      <c r="D8" s="8" t="str">
        <f>"243410022423"</f>
        <v>243410022423</v>
      </c>
      <c r="E8" s="9">
        <v>1998.07</v>
      </c>
      <c r="F8" s="8" t="s">
        <v>9</v>
      </c>
      <c r="G8" s="8" t="s">
        <v>10</v>
      </c>
    </row>
    <row r="9" ht="27" customHeight="1" spans="1:7">
      <c r="A9" s="8" t="str">
        <f>"34102404"</f>
        <v>34102404</v>
      </c>
      <c r="B9" s="8" t="s">
        <v>13</v>
      </c>
      <c r="C9" s="8" t="str">
        <f>"叶奇彧"</f>
        <v>叶奇彧</v>
      </c>
      <c r="D9" s="8" t="str">
        <f>"243410020601"</f>
        <v>243410020601</v>
      </c>
      <c r="E9" s="9">
        <v>2001.1</v>
      </c>
      <c r="F9" s="8" t="s">
        <v>9</v>
      </c>
      <c r="G9" s="8" t="s">
        <v>10</v>
      </c>
    </row>
    <row r="10" ht="27" customHeight="1" spans="1:7">
      <c r="A10" s="8" t="str">
        <f>"34102405"</f>
        <v>34102405</v>
      </c>
      <c r="B10" s="8" t="s">
        <v>14</v>
      </c>
      <c r="C10" s="8" t="str">
        <f>"冯凯"</f>
        <v>冯凯</v>
      </c>
      <c r="D10" s="8" t="str">
        <f>"243410021229"</f>
        <v>243410021229</v>
      </c>
      <c r="E10" s="9">
        <v>1993.09</v>
      </c>
      <c r="F10" s="8" t="s">
        <v>9</v>
      </c>
      <c r="G10" s="8" t="s">
        <v>10</v>
      </c>
    </row>
    <row r="11" ht="27" customHeight="1" spans="1:7">
      <c r="A11" s="8" t="str">
        <f>"34102406"</f>
        <v>34102406</v>
      </c>
      <c r="B11" s="8" t="s">
        <v>15</v>
      </c>
      <c r="C11" s="8" t="str">
        <f>"汪云霞"</f>
        <v>汪云霞</v>
      </c>
      <c r="D11" s="8" t="str">
        <f>"243410021809"</f>
        <v>243410021809</v>
      </c>
      <c r="E11" s="9">
        <v>1997.01</v>
      </c>
      <c r="F11" s="8" t="s">
        <v>9</v>
      </c>
      <c r="G11" s="8" t="s">
        <v>10</v>
      </c>
    </row>
    <row r="12" ht="27" customHeight="1" spans="1:7">
      <c r="A12" s="8" t="str">
        <f>"34102406"</f>
        <v>34102406</v>
      </c>
      <c r="B12" s="8" t="s">
        <v>15</v>
      </c>
      <c r="C12" s="8" t="str">
        <f>"陈慧珍"</f>
        <v>陈慧珍</v>
      </c>
      <c r="D12" s="8" t="str">
        <f>"243410022510"</f>
        <v>243410022510</v>
      </c>
      <c r="E12" s="9">
        <v>1996.12</v>
      </c>
      <c r="F12" s="8" t="s">
        <v>9</v>
      </c>
      <c r="G12" s="8" t="s">
        <v>10</v>
      </c>
    </row>
    <row r="13" ht="27" customHeight="1" spans="1:7">
      <c r="A13" s="8" t="str">
        <f>"34102407"</f>
        <v>34102407</v>
      </c>
      <c r="B13" s="8" t="s">
        <v>16</v>
      </c>
      <c r="C13" s="8" t="str">
        <f>"孙依琳"</f>
        <v>孙依琳</v>
      </c>
      <c r="D13" s="8" t="str">
        <f>"243410014223"</f>
        <v>243410014223</v>
      </c>
      <c r="E13" s="9">
        <v>1998.12</v>
      </c>
      <c r="F13" s="8" t="s">
        <v>9</v>
      </c>
      <c r="G13" s="8" t="s">
        <v>10</v>
      </c>
    </row>
    <row r="14" ht="27" customHeight="1" spans="1:7">
      <c r="A14" s="8" t="str">
        <f>"34102407"</f>
        <v>34102407</v>
      </c>
      <c r="B14" s="8" t="s">
        <v>16</v>
      </c>
      <c r="C14" s="8" t="str">
        <f>"章璇"</f>
        <v>章璇</v>
      </c>
      <c r="D14" s="8" t="str">
        <f>"243410014128"</f>
        <v>243410014128</v>
      </c>
      <c r="E14" s="9">
        <v>1993.03</v>
      </c>
      <c r="F14" s="8" t="s">
        <v>9</v>
      </c>
      <c r="G14" s="8" t="s">
        <v>10</v>
      </c>
    </row>
    <row r="15" ht="27" customHeight="1" spans="1:7">
      <c r="A15" s="8" t="str">
        <f>"34102408"</f>
        <v>34102408</v>
      </c>
      <c r="B15" s="8" t="s">
        <v>17</v>
      </c>
      <c r="C15" s="8" t="str">
        <f>"吴文朋"</f>
        <v>吴文朋</v>
      </c>
      <c r="D15" s="8" t="str">
        <f>"243410020606"</f>
        <v>243410020606</v>
      </c>
      <c r="E15" s="9">
        <v>1993.09</v>
      </c>
      <c r="F15" s="8" t="s">
        <v>9</v>
      </c>
      <c r="G15" s="8" t="s">
        <v>10</v>
      </c>
    </row>
    <row r="16" ht="27" customHeight="1" spans="1:7">
      <c r="A16" s="8" t="str">
        <f>"34102409"</f>
        <v>34102409</v>
      </c>
      <c r="B16" s="8" t="s">
        <v>18</v>
      </c>
      <c r="C16" s="8" t="str">
        <f>"刘美雯"</f>
        <v>刘美雯</v>
      </c>
      <c r="D16" s="8" t="str">
        <f>"243410020921"</f>
        <v>243410020921</v>
      </c>
      <c r="E16" s="9">
        <v>1996.03</v>
      </c>
      <c r="F16" s="8" t="s">
        <v>9</v>
      </c>
      <c r="G16" s="8" t="s">
        <v>10</v>
      </c>
    </row>
    <row r="17" ht="27" customHeight="1" spans="1:7">
      <c r="A17" s="8" t="str">
        <f>"34102410"</f>
        <v>34102410</v>
      </c>
      <c r="B17" s="8" t="s">
        <v>19</v>
      </c>
      <c r="C17" s="8" t="str">
        <f>"许艳晗"</f>
        <v>许艳晗</v>
      </c>
      <c r="D17" s="8" t="str">
        <f>"243410020810"</f>
        <v>243410020810</v>
      </c>
      <c r="E17" s="9">
        <v>1996.01</v>
      </c>
      <c r="F17" s="8" t="s">
        <v>9</v>
      </c>
      <c r="G17" s="8" t="s">
        <v>10</v>
      </c>
    </row>
  </sheetData>
  <mergeCells count="1">
    <mergeCell ref="A1:G1"/>
  </mergeCells>
  <pageMargins left="0.52" right="0.22" top="0.748031496062992" bottom="0.748031496062992" header="0.31496062992126" footer="0.3149606299212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章瑞</dc:creator>
  <cp:lastModifiedBy>沧海一声呵呵</cp:lastModifiedBy>
  <dcterms:created xsi:type="dcterms:W3CDTF">2023-03-16T07:34:00Z</dcterms:created>
  <cp:lastPrinted>2024-07-12T02:20:00Z</cp:lastPrinted>
  <dcterms:modified xsi:type="dcterms:W3CDTF">2024-07-15T07:47:54Z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2052-12.1.0.15990</vt:lpwstr>
  </property>
  <property fmtid="{D5CDD505-2E9C-101B-9397-08002B2CF9AE}" pid="3" name="KSOReadingLayout">
    <vt:bool>true</vt:bool>
  </property>
  <property fmtid="{D5CDD505-2E9C-101B-9397-08002B2CF9AE}" pid="4" name="ICV">
    <vt:lpwstr>390C5306ACB948B6890AC41C5CABCBC0_13</vt:lpwstr>
  </property>
</Properties>
</file>