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审核合格人员名单" sheetId="1" r:id="rId1"/>
  </sheets>
  <definedNames/>
  <calcPr fullCalcOnLoad="1"/>
</workbook>
</file>

<file path=xl/sharedStrings.xml><?xml version="1.0" encoding="utf-8"?>
<sst xmlns="http://schemas.openxmlformats.org/spreadsheetml/2006/main" count="225" uniqueCount="17">
  <si>
    <t>蚌埠高新区中小学校2024届“校园招聘”资格审查合格人员名单</t>
  </si>
  <si>
    <t>序号</t>
  </si>
  <si>
    <t>招聘单位</t>
  </si>
  <si>
    <t>姓名</t>
  </si>
  <si>
    <t>准考证号</t>
  </si>
  <si>
    <t>岗位名称</t>
  </si>
  <si>
    <t>备注</t>
  </si>
  <si>
    <t>蚌埠第三实验学校</t>
  </si>
  <si>
    <t>初中语文</t>
  </si>
  <si>
    <t>初中数学</t>
  </si>
  <si>
    <t>初中地理</t>
  </si>
  <si>
    <t>初中英语</t>
  </si>
  <si>
    <t>初中历史</t>
  </si>
  <si>
    <t>初中道德与法治</t>
  </si>
  <si>
    <t>初中生物</t>
  </si>
  <si>
    <t>蚌埠高新实验学校</t>
  </si>
  <si>
    <t>初中物理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</si>
</sst>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A1" sqref="A1:F1"/>
    </sheetView>
  </sheetViews>
  <sheetFormatPr defaultColWidth="9.00390625" defaultRowHeight="18" customHeight="1"/>
  <cols>
    <col min="1" max="1" width="5.57421875" style="2" customWidth="1"/>
    <col min="2" max="2" width="24.421875" style="2" customWidth="1"/>
    <col min="3" max="3" width="12.00390625" style="2" customWidth="1"/>
    <col min="4" max="4" width="15.28125" style="2" customWidth="1"/>
    <col min="5" max="5" width="16.140625" style="2" customWidth="1"/>
    <col min="6" max="6" width="13.421875" style="2" customWidth="1"/>
    <col min="7" max="16384" width="9.00390625" style="2" customWidth="1"/>
  </cols>
  <sheetData>
    <row r="1" spans="1:6" ht="54.75" customHeight="1">
      <c r="A1" s="3" t="s">
        <v>0</v>
      </c>
      <c r="B1" s="3"/>
      <c r="C1" s="3"/>
      <c r="D1" s="3"/>
      <c r="E1" s="3"/>
      <c r="F1" s="3"/>
    </row>
    <row r="2" spans="1:6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8" customHeight="1">
      <c r="A3" s="5">
        <v>1</v>
      </c>
      <c r="B3" s="6" t="s">
        <v>7</v>
      </c>
      <c r="C3" s="6" t="str">
        <f>"苏乐"</f>
        <v>苏乐</v>
      </c>
      <c r="D3" s="6" t="str">
        <f>"24061310103"</f>
        <v>24061310103</v>
      </c>
      <c r="E3" s="6" t="s">
        <v>8</v>
      </c>
      <c r="F3" s="7"/>
    </row>
    <row r="4" spans="1:6" ht="18" customHeight="1">
      <c r="A4" s="5">
        <v>2</v>
      </c>
      <c r="B4" s="6" t="s">
        <v>7</v>
      </c>
      <c r="C4" s="6" t="str">
        <f>"余欣怡"</f>
        <v>余欣怡</v>
      </c>
      <c r="D4" s="6" t="str">
        <f>"24061310106"</f>
        <v>24061310106</v>
      </c>
      <c r="E4" s="6" t="s">
        <v>8</v>
      </c>
      <c r="F4" s="7"/>
    </row>
    <row r="5" spans="1:6" ht="18" customHeight="1">
      <c r="A5" s="5">
        <v>3</v>
      </c>
      <c r="B5" s="6" t="s">
        <v>7</v>
      </c>
      <c r="C5" s="6" t="str">
        <f>"韩淑宁"</f>
        <v>韩淑宁</v>
      </c>
      <c r="D5" s="6" t="str">
        <f>"24061310107"</f>
        <v>24061310107</v>
      </c>
      <c r="E5" s="6" t="s">
        <v>8</v>
      </c>
      <c r="F5" s="7"/>
    </row>
    <row r="6" spans="1:6" ht="18" customHeight="1">
      <c r="A6" s="5">
        <v>4</v>
      </c>
      <c r="B6" s="6" t="s">
        <v>7</v>
      </c>
      <c r="C6" s="6" t="str">
        <f>"袁明杰"</f>
        <v>袁明杰</v>
      </c>
      <c r="D6" s="6" t="str">
        <f>"24061310108"</f>
        <v>24061310108</v>
      </c>
      <c r="E6" s="6" t="s">
        <v>8</v>
      </c>
      <c r="F6" s="7"/>
    </row>
    <row r="7" spans="1:6" ht="18" customHeight="1">
      <c r="A7" s="5">
        <v>5</v>
      </c>
      <c r="B7" s="6" t="s">
        <v>7</v>
      </c>
      <c r="C7" s="6" t="str">
        <f>"冯依彤"</f>
        <v>冯依彤</v>
      </c>
      <c r="D7" s="6" t="str">
        <f>"24061310109"</f>
        <v>24061310109</v>
      </c>
      <c r="E7" s="6" t="s">
        <v>8</v>
      </c>
      <c r="F7" s="7"/>
    </row>
    <row r="8" spans="1:6" ht="18" customHeight="1">
      <c r="A8" s="5">
        <v>6</v>
      </c>
      <c r="B8" s="6" t="s">
        <v>7</v>
      </c>
      <c r="C8" s="6" t="str">
        <f>"李若鑫"</f>
        <v>李若鑫</v>
      </c>
      <c r="D8" s="6" t="str">
        <f>"24061310111"</f>
        <v>24061310111</v>
      </c>
      <c r="E8" s="6" t="s">
        <v>8</v>
      </c>
      <c r="F8" s="7"/>
    </row>
    <row r="9" spans="1:6" ht="18" customHeight="1">
      <c r="A9" s="5">
        <v>7</v>
      </c>
      <c r="B9" s="6" t="s">
        <v>7</v>
      </c>
      <c r="C9" s="6" t="str">
        <f>"倪颖婷"</f>
        <v>倪颖婷</v>
      </c>
      <c r="D9" s="6" t="str">
        <f>"24061310112"</f>
        <v>24061310112</v>
      </c>
      <c r="E9" s="6" t="s">
        <v>8</v>
      </c>
      <c r="F9" s="7"/>
    </row>
    <row r="10" spans="1:6" ht="18" customHeight="1">
      <c r="A10" s="5">
        <v>8</v>
      </c>
      <c r="B10" s="6" t="s">
        <v>7</v>
      </c>
      <c r="C10" s="6" t="str">
        <f>"陈祉豫"</f>
        <v>陈祉豫</v>
      </c>
      <c r="D10" s="6" t="str">
        <f>"24061310113"</f>
        <v>24061310113</v>
      </c>
      <c r="E10" s="6" t="s">
        <v>8</v>
      </c>
      <c r="F10" s="7"/>
    </row>
    <row r="11" spans="1:6" ht="18" customHeight="1">
      <c r="A11" s="5">
        <v>9</v>
      </c>
      <c r="B11" s="6" t="s">
        <v>7</v>
      </c>
      <c r="C11" s="6" t="str">
        <f>"年云凤"</f>
        <v>年云凤</v>
      </c>
      <c r="D11" s="6" t="str">
        <f>"24061310117"</f>
        <v>24061310117</v>
      </c>
      <c r="E11" s="6" t="s">
        <v>8</v>
      </c>
      <c r="F11" s="7"/>
    </row>
    <row r="12" spans="1:6" ht="18" customHeight="1">
      <c r="A12" s="5">
        <v>10</v>
      </c>
      <c r="B12" s="6" t="s">
        <v>7</v>
      </c>
      <c r="C12" s="6" t="str">
        <f>"万思雨"</f>
        <v>万思雨</v>
      </c>
      <c r="D12" s="6" t="str">
        <f>"24061310118"</f>
        <v>24061310118</v>
      </c>
      <c r="E12" s="6" t="s">
        <v>8</v>
      </c>
      <c r="F12" s="7"/>
    </row>
    <row r="13" spans="1:6" ht="18" customHeight="1">
      <c r="A13" s="5">
        <v>11</v>
      </c>
      <c r="B13" s="6" t="s">
        <v>7</v>
      </c>
      <c r="C13" s="6" t="str">
        <f>"陈娟"</f>
        <v>陈娟</v>
      </c>
      <c r="D13" s="6" t="str">
        <f>"24061310119"</f>
        <v>24061310119</v>
      </c>
      <c r="E13" s="6" t="s">
        <v>8</v>
      </c>
      <c r="F13" s="7"/>
    </row>
    <row r="14" spans="1:6" ht="18" customHeight="1">
      <c r="A14" s="5">
        <v>12</v>
      </c>
      <c r="B14" s="6" t="s">
        <v>7</v>
      </c>
      <c r="C14" s="6" t="str">
        <f>"张迪"</f>
        <v>张迪</v>
      </c>
      <c r="D14" s="6" t="str">
        <f>"24061310121"</f>
        <v>24061310121</v>
      </c>
      <c r="E14" s="6" t="s">
        <v>8</v>
      </c>
      <c r="F14" s="7"/>
    </row>
    <row r="15" spans="1:6" ht="18" customHeight="1">
      <c r="A15" s="5">
        <v>13</v>
      </c>
      <c r="B15" s="6" t="s">
        <v>7</v>
      </c>
      <c r="C15" s="6" t="str">
        <f>"闵梦新"</f>
        <v>闵梦新</v>
      </c>
      <c r="D15" s="6" t="str">
        <f>"24061310123"</f>
        <v>24061310123</v>
      </c>
      <c r="E15" s="6" t="s">
        <v>8</v>
      </c>
      <c r="F15" s="7"/>
    </row>
    <row r="16" spans="1:6" ht="18" customHeight="1">
      <c r="A16" s="5">
        <v>14</v>
      </c>
      <c r="B16" s="6" t="s">
        <v>7</v>
      </c>
      <c r="C16" s="6" t="str">
        <f>"黄婷"</f>
        <v>黄婷</v>
      </c>
      <c r="D16" s="6" t="str">
        <f>"24061310124"</f>
        <v>24061310124</v>
      </c>
      <c r="E16" s="6" t="s">
        <v>8</v>
      </c>
      <c r="F16" s="7"/>
    </row>
    <row r="17" spans="1:6" ht="18" customHeight="1">
      <c r="A17" s="5">
        <v>15</v>
      </c>
      <c r="B17" s="6" t="s">
        <v>7</v>
      </c>
      <c r="C17" s="6" t="str">
        <f>"胡冉"</f>
        <v>胡冉</v>
      </c>
      <c r="D17" s="6" t="str">
        <f>"24061310126"</f>
        <v>24061310126</v>
      </c>
      <c r="E17" s="6" t="s">
        <v>8</v>
      </c>
      <c r="F17" s="7"/>
    </row>
    <row r="18" spans="1:6" ht="18" customHeight="1">
      <c r="A18" s="5">
        <v>16</v>
      </c>
      <c r="B18" s="6" t="s">
        <v>7</v>
      </c>
      <c r="C18" s="6" t="str">
        <f>"卢雨婷"</f>
        <v>卢雨婷</v>
      </c>
      <c r="D18" s="6" t="str">
        <f>"24061310127"</f>
        <v>24061310127</v>
      </c>
      <c r="E18" s="6" t="s">
        <v>8</v>
      </c>
      <c r="F18" s="7"/>
    </row>
    <row r="19" spans="1:6" ht="18" customHeight="1">
      <c r="A19" s="5">
        <v>17</v>
      </c>
      <c r="B19" s="6" t="s">
        <v>7</v>
      </c>
      <c r="C19" s="6" t="str">
        <f>"房雅菊"</f>
        <v>房雅菊</v>
      </c>
      <c r="D19" s="6" t="str">
        <f>"24061310128"</f>
        <v>24061310128</v>
      </c>
      <c r="E19" s="6" t="s">
        <v>8</v>
      </c>
      <c r="F19" s="7"/>
    </row>
    <row r="20" spans="1:6" ht="18" customHeight="1">
      <c r="A20" s="5">
        <v>18</v>
      </c>
      <c r="B20" s="6" t="s">
        <v>7</v>
      </c>
      <c r="C20" s="6" t="str">
        <f>"谢荣英"</f>
        <v>谢荣英</v>
      </c>
      <c r="D20" s="6" t="str">
        <f>"24061310129"</f>
        <v>24061310129</v>
      </c>
      <c r="E20" s="6" t="s">
        <v>8</v>
      </c>
      <c r="F20" s="7"/>
    </row>
    <row r="21" spans="1:6" ht="18" customHeight="1">
      <c r="A21" s="5">
        <v>19</v>
      </c>
      <c r="B21" s="6" t="s">
        <v>7</v>
      </c>
      <c r="C21" s="6" t="str">
        <f>"张宇"</f>
        <v>张宇</v>
      </c>
      <c r="D21" s="6" t="str">
        <f>"24061310201"</f>
        <v>24061310201</v>
      </c>
      <c r="E21" s="6" t="s">
        <v>8</v>
      </c>
      <c r="F21" s="7"/>
    </row>
    <row r="22" spans="1:6" ht="18" customHeight="1">
      <c r="A22" s="5">
        <v>20</v>
      </c>
      <c r="B22" s="6" t="s">
        <v>7</v>
      </c>
      <c r="C22" s="6" t="str">
        <f>"蔡紫馨"</f>
        <v>蔡紫馨</v>
      </c>
      <c r="D22" s="6" t="str">
        <f>"24061310222"</f>
        <v>24061310222</v>
      </c>
      <c r="E22" s="6" t="s">
        <v>9</v>
      </c>
      <c r="F22" s="7"/>
    </row>
    <row r="23" spans="1:6" ht="18" customHeight="1">
      <c r="A23" s="5">
        <v>21</v>
      </c>
      <c r="B23" s="6" t="s">
        <v>7</v>
      </c>
      <c r="C23" s="6" t="str">
        <f>"张立川"</f>
        <v>张立川</v>
      </c>
      <c r="D23" s="6" t="str">
        <f>"24061310223"</f>
        <v>24061310223</v>
      </c>
      <c r="E23" s="6" t="s">
        <v>9</v>
      </c>
      <c r="F23" s="7"/>
    </row>
    <row r="24" spans="1:6" ht="18" customHeight="1">
      <c r="A24" s="5">
        <v>22</v>
      </c>
      <c r="B24" s="6" t="s">
        <v>7</v>
      </c>
      <c r="C24" s="6" t="str">
        <f>"王宇航"</f>
        <v>王宇航</v>
      </c>
      <c r="D24" s="6" t="str">
        <f>"24061310224"</f>
        <v>24061310224</v>
      </c>
      <c r="E24" s="6" t="s">
        <v>9</v>
      </c>
      <c r="F24" s="7"/>
    </row>
    <row r="25" spans="1:6" ht="18" customHeight="1">
      <c r="A25" s="5">
        <v>23</v>
      </c>
      <c r="B25" s="6" t="s">
        <v>7</v>
      </c>
      <c r="C25" s="6" t="str">
        <f>"尹世宁"</f>
        <v>尹世宁</v>
      </c>
      <c r="D25" s="6" t="str">
        <f>"24061310225"</f>
        <v>24061310225</v>
      </c>
      <c r="E25" s="6" t="s">
        <v>9</v>
      </c>
      <c r="F25" s="7"/>
    </row>
    <row r="26" spans="1:6" ht="18" customHeight="1">
      <c r="A26" s="5">
        <v>24</v>
      </c>
      <c r="B26" s="6" t="s">
        <v>7</v>
      </c>
      <c r="C26" s="6" t="str">
        <f>"黄迎松"</f>
        <v>黄迎松</v>
      </c>
      <c r="D26" s="6" t="str">
        <f>"24061310227"</f>
        <v>24061310227</v>
      </c>
      <c r="E26" s="6" t="s">
        <v>9</v>
      </c>
      <c r="F26" s="7"/>
    </row>
    <row r="27" spans="1:6" ht="18" customHeight="1">
      <c r="A27" s="5">
        <v>25</v>
      </c>
      <c r="B27" s="6" t="s">
        <v>7</v>
      </c>
      <c r="C27" s="6" t="str">
        <f>"孙文秀"</f>
        <v>孙文秀</v>
      </c>
      <c r="D27" s="6" t="str">
        <f>"24061310229"</f>
        <v>24061310229</v>
      </c>
      <c r="E27" s="6" t="s">
        <v>9</v>
      </c>
      <c r="F27" s="7"/>
    </row>
    <row r="28" spans="1:6" ht="18" customHeight="1">
      <c r="A28" s="5">
        <v>26</v>
      </c>
      <c r="B28" s="6" t="s">
        <v>7</v>
      </c>
      <c r="C28" s="6" t="str">
        <f>"徐瑞艳"</f>
        <v>徐瑞艳</v>
      </c>
      <c r="D28" s="6" t="str">
        <f>"24061310230"</f>
        <v>24061310230</v>
      </c>
      <c r="E28" s="6" t="s">
        <v>9</v>
      </c>
      <c r="F28" s="7"/>
    </row>
    <row r="29" spans="1:6" ht="18" customHeight="1">
      <c r="A29" s="5">
        <v>27</v>
      </c>
      <c r="B29" s="6" t="s">
        <v>7</v>
      </c>
      <c r="C29" s="6" t="str">
        <f>"陈霄鹏"</f>
        <v>陈霄鹏</v>
      </c>
      <c r="D29" s="6" t="str">
        <f>"24061310302"</f>
        <v>24061310302</v>
      </c>
      <c r="E29" s="6" t="s">
        <v>9</v>
      </c>
      <c r="F29" s="7"/>
    </row>
    <row r="30" spans="1:6" ht="18" customHeight="1">
      <c r="A30" s="5">
        <v>28</v>
      </c>
      <c r="B30" s="6" t="s">
        <v>7</v>
      </c>
      <c r="C30" s="6" t="str">
        <f>"叶双雄"</f>
        <v>叶双雄</v>
      </c>
      <c r="D30" s="6" t="str">
        <f>"24061310303"</f>
        <v>24061310303</v>
      </c>
      <c r="E30" s="6" t="s">
        <v>9</v>
      </c>
      <c r="F30" s="7"/>
    </row>
    <row r="31" spans="1:6" ht="18" customHeight="1">
      <c r="A31" s="5">
        <v>29</v>
      </c>
      <c r="B31" s="6" t="s">
        <v>7</v>
      </c>
      <c r="C31" s="6" t="str">
        <f>"张媛媛"</f>
        <v>张媛媛</v>
      </c>
      <c r="D31" s="6" t="str">
        <f>"24061310304"</f>
        <v>24061310304</v>
      </c>
      <c r="E31" s="6" t="s">
        <v>9</v>
      </c>
      <c r="F31" s="7"/>
    </row>
    <row r="32" spans="1:6" ht="18" customHeight="1">
      <c r="A32" s="5">
        <v>30</v>
      </c>
      <c r="B32" s="6" t="s">
        <v>7</v>
      </c>
      <c r="C32" s="6" t="str">
        <f>"孙洁"</f>
        <v>孙洁</v>
      </c>
      <c r="D32" s="6" t="str">
        <f>"24061310305"</f>
        <v>24061310305</v>
      </c>
      <c r="E32" s="6" t="s">
        <v>9</v>
      </c>
      <c r="F32" s="7"/>
    </row>
    <row r="33" spans="1:6" ht="18" customHeight="1">
      <c r="A33" s="5">
        <v>31</v>
      </c>
      <c r="B33" s="6" t="s">
        <v>7</v>
      </c>
      <c r="C33" s="6" t="str">
        <f>"张智如"</f>
        <v>张智如</v>
      </c>
      <c r="D33" s="6" t="str">
        <f>"24061310306"</f>
        <v>24061310306</v>
      </c>
      <c r="E33" s="6" t="s">
        <v>9</v>
      </c>
      <c r="F33" s="7"/>
    </row>
    <row r="34" spans="1:6" ht="18" customHeight="1">
      <c r="A34" s="5">
        <v>32</v>
      </c>
      <c r="B34" s="6" t="s">
        <v>7</v>
      </c>
      <c r="C34" s="6" t="str">
        <f>"张哲"</f>
        <v>张哲</v>
      </c>
      <c r="D34" s="6" t="str">
        <f>"24061310307"</f>
        <v>24061310307</v>
      </c>
      <c r="E34" s="6" t="s">
        <v>9</v>
      </c>
      <c r="F34" s="7"/>
    </row>
    <row r="35" spans="1:6" ht="18" customHeight="1">
      <c r="A35" s="5">
        <v>33</v>
      </c>
      <c r="B35" s="6" t="s">
        <v>7</v>
      </c>
      <c r="C35" s="6" t="str">
        <f>"王立谞"</f>
        <v>王立谞</v>
      </c>
      <c r="D35" s="6" t="str">
        <f>"24061310311"</f>
        <v>24061310311</v>
      </c>
      <c r="E35" s="6" t="s">
        <v>9</v>
      </c>
      <c r="F35" s="7"/>
    </row>
    <row r="36" spans="1:6" ht="18" customHeight="1">
      <c r="A36" s="5">
        <v>34</v>
      </c>
      <c r="B36" s="6" t="s">
        <v>7</v>
      </c>
      <c r="C36" s="6" t="str">
        <f>"张婷慧"</f>
        <v>张婷慧</v>
      </c>
      <c r="D36" s="6" t="str">
        <f>"24061310312"</f>
        <v>24061310312</v>
      </c>
      <c r="E36" s="6" t="s">
        <v>9</v>
      </c>
      <c r="F36" s="7"/>
    </row>
    <row r="37" spans="1:6" ht="18" customHeight="1">
      <c r="A37" s="5">
        <v>35</v>
      </c>
      <c r="B37" s="6" t="s">
        <v>7</v>
      </c>
      <c r="C37" s="6" t="str">
        <f>"丁佳佳"</f>
        <v>丁佳佳</v>
      </c>
      <c r="D37" s="6" t="str">
        <f>"24061310314"</f>
        <v>24061310314</v>
      </c>
      <c r="E37" s="6" t="s">
        <v>9</v>
      </c>
      <c r="F37" s="7"/>
    </row>
    <row r="38" spans="1:6" ht="18" customHeight="1">
      <c r="A38" s="5">
        <v>36</v>
      </c>
      <c r="B38" s="6" t="s">
        <v>7</v>
      </c>
      <c r="C38" s="6" t="str">
        <f>"陈天雨"</f>
        <v>陈天雨</v>
      </c>
      <c r="D38" s="6" t="str">
        <f>"24061310315"</f>
        <v>24061310315</v>
      </c>
      <c r="E38" s="6" t="s">
        <v>9</v>
      </c>
      <c r="F38" s="7"/>
    </row>
    <row r="39" spans="1:6" ht="18" customHeight="1">
      <c r="A39" s="5">
        <v>37</v>
      </c>
      <c r="B39" s="6" t="s">
        <v>7</v>
      </c>
      <c r="C39" s="6" t="str">
        <f>"陈子怡"</f>
        <v>陈子怡</v>
      </c>
      <c r="D39" s="6" t="str">
        <f>"24061310316"</f>
        <v>24061310316</v>
      </c>
      <c r="E39" s="6" t="s">
        <v>9</v>
      </c>
      <c r="F39" s="7"/>
    </row>
    <row r="40" spans="1:6" ht="18" customHeight="1">
      <c r="A40" s="5">
        <v>38</v>
      </c>
      <c r="B40" s="6" t="s">
        <v>7</v>
      </c>
      <c r="C40" s="6" t="str">
        <f>"胡悦"</f>
        <v>胡悦</v>
      </c>
      <c r="D40" s="6" t="str">
        <f>"24061310317"</f>
        <v>24061310317</v>
      </c>
      <c r="E40" s="6" t="s">
        <v>9</v>
      </c>
      <c r="F40" s="7"/>
    </row>
    <row r="41" spans="1:6" ht="18" customHeight="1">
      <c r="A41" s="5">
        <v>39</v>
      </c>
      <c r="B41" s="6" t="s">
        <v>7</v>
      </c>
      <c r="C41" s="6" t="str">
        <f>"徐诺"</f>
        <v>徐诺</v>
      </c>
      <c r="D41" s="6" t="str">
        <f>"24061310318"</f>
        <v>24061310318</v>
      </c>
      <c r="E41" s="6" t="s">
        <v>9</v>
      </c>
      <c r="F41" s="7"/>
    </row>
    <row r="42" spans="1:6" ht="18" customHeight="1">
      <c r="A42" s="5">
        <v>40</v>
      </c>
      <c r="B42" s="6" t="s">
        <v>7</v>
      </c>
      <c r="C42" s="6" t="str">
        <f>"袁佩"</f>
        <v>袁佩</v>
      </c>
      <c r="D42" s="6" t="str">
        <f>"24061310319"</f>
        <v>24061310319</v>
      </c>
      <c r="E42" s="6" t="s">
        <v>9</v>
      </c>
      <c r="F42" s="7"/>
    </row>
    <row r="43" spans="1:6" ht="18" customHeight="1">
      <c r="A43" s="5">
        <v>41</v>
      </c>
      <c r="B43" s="6" t="s">
        <v>7</v>
      </c>
      <c r="C43" s="6" t="str">
        <f>"费梦垚"</f>
        <v>费梦垚</v>
      </c>
      <c r="D43" s="6" t="str">
        <f>"24061310320"</f>
        <v>24061310320</v>
      </c>
      <c r="E43" s="6" t="s">
        <v>9</v>
      </c>
      <c r="F43" s="7"/>
    </row>
    <row r="44" spans="1:6" ht="18" customHeight="1">
      <c r="A44" s="5">
        <v>42</v>
      </c>
      <c r="B44" s="6" t="s">
        <v>7</v>
      </c>
      <c r="C44" s="6" t="str">
        <f>"余晨冉"</f>
        <v>余晨冉</v>
      </c>
      <c r="D44" s="6" t="str">
        <f>"24061310322"</f>
        <v>24061310322</v>
      </c>
      <c r="E44" s="6" t="s">
        <v>9</v>
      </c>
      <c r="F44" s="7"/>
    </row>
    <row r="45" spans="1:6" ht="18" customHeight="1">
      <c r="A45" s="5">
        <v>43</v>
      </c>
      <c r="B45" s="6" t="s">
        <v>7</v>
      </c>
      <c r="C45" s="6" t="str">
        <f>"赵弟"</f>
        <v>赵弟</v>
      </c>
      <c r="D45" s="6" t="str">
        <f>"24061310323"</f>
        <v>24061310323</v>
      </c>
      <c r="E45" s="6" t="s">
        <v>9</v>
      </c>
      <c r="F45" s="7"/>
    </row>
    <row r="46" spans="1:6" ht="18" customHeight="1">
      <c r="A46" s="5">
        <v>44</v>
      </c>
      <c r="B46" s="6" t="s">
        <v>7</v>
      </c>
      <c r="C46" s="6" t="str">
        <f>"王怡洁"</f>
        <v>王怡洁</v>
      </c>
      <c r="D46" s="6" t="str">
        <f>"24061310325"</f>
        <v>24061310325</v>
      </c>
      <c r="E46" s="6" t="s">
        <v>10</v>
      </c>
      <c r="F46" s="7"/>
    </row>
    <row r="47" spans="1:6" ht="18" customHeight="1">
      <c r="A47" s="5">
        <v>45</v>
      </c>
      <c r="B47" s="6" t="s">
        <v>7</v>
      </c>
      <c r="C47" s="6" t="str">
        <f>"余莹"</f>
        <v>余莹</v>
      </c>
      <c r="D47" s="6" t="str">
        <f>"24061310326"</f>
        <v>24061310326</v>
      </c>
      <c r="E47" s="6" t="s">
        <v>10</v>
      </c>
      <c r="F47" s="7"/>
    </row>
    <row r="48" spans="1:6" ht="18" customHeight="1">
      <c r="A48" s="5">
        <v>46</v>
      </c>
      <c r="B48" s="6" t="s">
        <v>7</v>
      </c>
      <c r="C48" s="6" t="str">
        <f>"刘瑶"</f>
        <v>刘瑶</v>
      </c>
      <c r="D48" s="6" t="str">
        <f>"24061310328"</f>
        <v>24061310328</v>
      </c>
      <c r="E48" s="6" t="s">
        <v>10</v>
      </c>
      <c r="F48" s="7"/>
    </row>
    <row r="49" spans="1:6" ht="18" customHeight="1">
      <c r="A49" s="5">
        <v>47</v>
      </c>
      <c r="B49" s="6" t="s">
        <v>7</v>
      </c>
      <c r="C49" s="6" t="str">
        <f>"姜玲玲"</f>
        <v>姜玲玲</v>
      </c>
      <c r="D49" s="6" t="str">
        <f>"24061310329"</f>
        <v>24061310329</v>
      </c>
      <c r="E49" s="6" t="s">
        <v>10</v>
      </c>
      <c r="F49" s="7"/>
    </row>
    <row r="50" spans="1:6" ht="18" customHeight="1">
      <c r="A50" s="5">
        <v>48</v>
      </c>
      <c r="B50" s="6" t="s">
        <v>7</v>
      </c>
      <c r="C50" s="6" t="str">
        <f>"程宇格"</f>
        <v>程宇格</v>
      </c>
      <c r="D50" s="6" t="str">
        <f>"24061310330"</f>
        <v>24061310330</v>
      </c>
      <c r="E50" s="6" t="s">
        <v>11</v>
      </c>
      <c r="F50" s="7"/>
    </row>
    <row r="51" spans="1:6" ht="18" customHeight="1">
      <c r="A51" s="5">
        <v>49</v>
      </c>
      <c r="B51" s="6" t="s">
        <v>7</v>
      </c>
      <c r="C51" s="6" t="str">
        <f>"童潇雨"</f>
        <v>童潇雨</v>
      </c>
      <c r="D51" s="6" t="str">
        <f>"24061310402"</f>
        <v>24061310402</v>
      </c>
      <c r="E51" s="6" t="s">
        <v>11</v>
      </c>
      <c r="F51" s="7"/>
    </row>
    <row r="52" spans="1:6" ht="18" customHeight="1">
      <c r="A52" s="5">
        <v>50</v>
      </c>
      <c r="B52" s="6" t="s">
        <v>7</v>
      </c>
      <c r="C52" s="6" t="str">
        <f>"陈静雅"</f>
        <v>陈静雅</v>
      </c>
      <c r="D52" s="6" t="str">
        <f>"24061310403"</f>
        <v>24061310403</v>
      </c>
      <c r="E52" s="6" t="s">
        <v>11</v>
      </c>
      <c r="F52" s="7"/>
    </row>
    <row r="53" spans="1:6" ht="18" customHeight="1">
      <c r="A53" s="5">
        <v>51</v>
      </c>
      <c r="B53" s="6" t="s">
        <v>7</v>
      </c>
      <c r="C53" s="6" t="str">
        <f>"汪开扬"</f>
        <v>汪开扬</v>
      </c>
      <c r="D53" s="6" t="str">
        <f>"24061310404"</f>
        <v>24061310404</v>
      </c>
      <c r="E53" s="6" t="s">
        <v>11</v>
      </c>
      <c r="F53" s="7"/>
    </row>
    <row r="54" spans="1:6" ht="18" customHeight="1">
      <c r="A54" s="5">
        <v>52</v>
      </c>
      <c r="B54" s="6" t="s">
        <v>7</v>
      </c>
      <c r="C54" s="6" t="str">
        <f>"殷丽慧"</f>
        <v>殷丽慧</v>
      </c>
      <c r="D54" s="6" t="str">
        <f>"24061310405"</f>
        <v>24061310405</v>
      </c>
      <c r="E54" s="6" t="s">
        <v>11</v>
      </c>
      <c r="F54" s="7"/>
    </row>
    <row r="55" spans="1:6" ht="18" customHeight="1">
      <c r="A55" s="5">
        <v>53</v>
      </c>
      <c r="B55" s="6" t="s">
        <v>7</v>
      </c>
      <c r="C55" s="6" t="str">
        <f>"卢甜甜"</f>
        <v>卢甜甜</v>
      </c>
      <c r="D55" s="6" t="str">
        <f>"24061310406"</f>
        <v>24061310406</v>
      </c>
      <c r="E55" s="6" t="s">
        <v>11</v>
      </c>
      <c r="F55" s="7"/>
    </row>
    <row r="56" spans="1:6" ht="18" customHeight="1">
      <c r="A56" s="5">
        <v>54</v>
      </c>
      <c r="B56" s="6" t="s">
        <v>7</v>
      </c>
      <c r="C56" s="6" t="str">
        <f>"安娜"</f>
        <v>安娜</v>
      </c>
      <c r="D56" s="6" t="str">
        <f>"24061310407"</f>
        <v>24061310407</v>
      </c>
      <c r="E56" s="6" t="s">
        <v>11</v>
      </c>
      <c r="F56" s="7"/>
    </row>
    <row r="57" spans="1:6" ht="18" customHeight="1">
      <c r="A57" s="5">
        <v>55</v>
      </c>
      <c r="B57" s="6" t="s">
        <v>7</v>
      </c>
      <c r="C57" s="6" t="str">
        <f>"郭欣悦"</f>
        <v>郭欣悦</v>
      </c>
      <c r="D57" s="6" t="str">
        <f>"24061310411"</f>
        <v>24061310411</v>
      </c>
      <c r="E57" s="6" t="s">
        <v>11</v>
      </c>
      <c r="F57" s="7"/>
    </row>
    <row r="58" spans="1:6" ht="18" customHeight="1">
      <c r="A58" s="5">
        <v>56</v>
      </c>
      <c r="B58" s="6" t="s">
        <v>7</v>
      </c>
      <c r="C58" s="6" t="str">
        <f>"季嘉慧"</f>
        <v>季嘉慧</v>
      </c>
      <c r="D58" s="6" t="str">
        <f>"24061310413"</f>
        <v>24061310413</v>
      </c>
      <c r="E58" s="6" t="s">
        <v>11</v>
      </c>
      <c r="F58" s="7"/>
    </row>
    <row r="59" spans="1:6" ht="18" customHeight="1">
      <c r="A59" s="5">
        <v>57</v>
      </c>
      <c r="B59" s="6" t="s">
        <v>7</v>
      </c>
      <c r="C59" s="6" t="str">
        <f>"马世荣"</f>
        <v>马世荣</v>
      </c>
      <c r="D59" s="6" t="str">
        <f>"24061310414"</f>
        <v>24061310414</v>
      </c>
      <c r="E59" s="6" t="s">
        <v>11</v>
      </c>
      <c r="F59" s="7"/>
    </row>
    <row r="60" spans="1:6" ht="18" customHeight="1">
      <c r="A60" s="5">
        <v>58</v>
      </c>
      <c r="B60" s="6" t="s">
        <v>7</v>
      </c>
      <c r="C60" s="6" t="str">
        <f>"张钰莹"</f>
        <v>张钰莹</v>
      </c>
      <c r="D60" s="6" t="str">
        <f>"24061310416"</f>
        <v>24061310416</v>
      </c>
      <c r="E60" s="6" t="s">
        <v>11</v>
      </c>
      <c r="F60" s="7"/>
    </row>
    <row r="61" spans="1:6" ht="18" customHeight="1">
      <c r="A61" s="5">
        <v>59</v>
      </c>
      <c r="B61" s="6" t="s">
        <v>7</v>
      </c>
      <c r="C61" s="6" t="str">
        <f>"李玲"</f>
        <v>李玲</v>
      </c>
      <c r="D61" s="6" t="str">
        <f>"24061310419"</f>
        <v>24061310419</v>
      </c>
      <c r="E61" s="6" t="s">
        <v>11</v>
      </c>
      <c r="F61" s="7"/>
    </row>
    <row r="62" spans="1:6" ht="18" customHeight="1">
      <c r="A62" s="5">
        <v>60</v>
      </c>
      <c r="B62" s="6" t="s">
        <v>7</v>
      </c>
      <c r="C62" s="6" t="str">
        <f>"刘红"</f>
        <v>刘红</v>
      </c>
      <c r="D62" s="6" t="str">
        <f>"24061310422"</f>
        <v>24061310422</v>
      </c>
      <c r="E62" s="6" t="s">
        <v>12</v>
      </c>
      <c r="F62" s="7"/>
    </row>
    <row r="63" spans="1:6" ht="18" customHeight="1">
      <c r="A63" s="5">
        <v>61</v>
      </c>
      <c r="B63" s="6" t="s">
        <v>7</v>
      </c>
      <c r="C63" s="6" t="str">
        <f>"周菁菁"</f>
        <v>周菁菁</v>
      </c>
      <c r="D63" s="6" t="str">
        <f>"24061310425"</f>
        <v>24061310425</v>
      </c>
      <c r="E63" s="6" t="s">
        <v>12</v>
      </c>
      <c r="F63" s="7"/>
    </row>
    <row r="64" spans="1:6" ht="18" customHeight="1">
      <c r="A64" s="5">
        <v>62</v>
      </c>
      <c r="B64" s="6" t="s">
        <v>7</v>
      </c>
      <c r="C64" s="6" t="str">
        <f>"吴晓悦"</f>
        <v>吴晓悦</v>
      </c>
      <c r="D64" s="6" t="str">
        <f>"24061310428"</f>
        <v>24061310428</v>
      </c>
      <c r="E64" s="6" t="s">
        <v>12</v>
      </c>
      <c r="F64" s="7"/>
    </row>
    <row r="65" spans="1:6" ht="18" customHeight="1">
      <c r="A65" s="5">
        <v>63</v>
      </c>
      <c r="B65" s="6" t="s">
        <v>7</v>
      </c>
      <c r="C65" s="6" t="str">
        <f>"杨雅晴"</f>
        <v>杨雅晴</v>
      </c>
      <c r="D65" s="6" t="str">
        <f>"24061310429"</f>
        <v>24061310429</v>
      </c>
      <c r="E65" s="6" t="s">
        <v>12</v>
      </c>
      <c r="F65" s="7"/>
    </row>
    <row r="66" spans="1:6" ht="18" customHeight="1">
      <c r="A66" s="5">
        <v>64</v>
      </c>
      <c r="B66" s="6" t="s">
        <v>7</v>
      </c>
      <c r="C66" s="6" t="str">
        <f>"陈永志"</f>
        <v>陈永志</v>
      </c>
      <c r="D66" s="6" t="str">
        <f>"24061310430"</f>
        <v>24061310430</v>
      </c>
      <c r="E66" s="6" t="s">
        <v>12</v>
      </c>
      <c r="F66" s="7"/>
    </row>
    <row r="67" spans="1:6" ht="18" customHeight="1">
      <c r="A67" s="5">
        <v>65</v>
      </c>
      <c r="B67" s="6" t="s">
        <v>7</v>
      </c>
      <c r="C67" s="6" t="str">
        <f>"朱梦冉"</f>
        <v>朱梦冉</v>
      </c>
      <c r="D67" s="6" t="str">
        <f>"24061310502"</f>
        <v>24061310502</v>
      </c>
      <c r="E67" s="6" t="s">
        <v>13</v>
      </c>
      <c r="F67" s="7"/>
    </row>
    <row r="68" spans="1:6" ht="18" customHeight="1">
      <c r="A68" s="5">
        <v>66</v>
      </c>
      <c r="B68" s="6" t="s">
        <v>7</v>
      </c>
      <c r="C68" s="6" t="str">
        <f>"欧文文"</f>
        <v>欧文文</v>
      </c>
      <c r="D68" s="6" t="str">
        <f>"24061310504"</f>
        <v>24061310504</v>
      </c>
      <c r="E68" s="6" t="s">
        <v>13</v>
      </c>
      <c r="F68" s="7"/>
    </row>
    <row r="69" spans="1:6" ht="18" customHeight="1">
      <c r="A69" s="5">
        <v>67</v>
      </c>
      <c r="B69" s="6" t="s">
        <v>7</v>
      </c>
      <c r="C69" s="6" t="str">
        <f>"夏思瑀"</f>
        <v>夏思瑀</v>
      </c>
      <c r="D69" s="6" t="str">
        <f>"24061310505"</f>
        <v>24061310505</v>
      </c>
      <c r="E69" s="6" t="s">
        <v>13</v>
      </c>
      <c r="F69" s="7"/>
    </row>
    <row r="70" spans="1:6" ht="18" customHeight="1">
      <c r="A70" s="5">
        <v>68</v>
      </c>
      <c r="B70" s="6" t="s">
        <v>7</v>
      </c>
      <c r="C70" s="6" t="str">
        <f>"胡佳蕾"</f>
        <v>胡佳蕾</v>
      </c>
      <c r="D70" s="6" t="str">
        <f>"24061310508"</f>
        <v>24061310508</v>
      </c>
      <c r="E70" s="6" t="s">
        <v>13</v>
      </c>
      <c r="F70" s="7"/>
    </row>
    <row r="71" spans="1:6" ht="18" customHeight="1">
      <c r="A71" s="5">
        <v>69</v>
      </c>
      <c r="B71" s="6" t="s">
        <v>7</v>
      </c>
      <c r="C71" s="6" t="str">
        <f>"顾明慧"</f>
        <v>顾明慧</v>
      </c>
      <c r="D71" s="6" t="str">
        <f>"24061310514"</f>
        <v>24061310514</v>
      </c>
      <c r="E71" s="6" t="s">
        <v>14</v>
      </c>
      <c r="F71" s="7"/>
    </row>
    <row r="72" spans="1:6" ht="18" customHeight="1">
      <c r="A72" s="5">
        <v>70</v>
      </c>
      <c r="B72" s="6" t="s">
        <v>7</v>
      </c>
      <c r="C72" s="6" t="str">
        <f>"孔娟"</f>
        <v>孔娟</v>
      </c>
      <c r="D72" s="6" t="str">
        <f>"24061310516"</f>
        <v>24061310516</v>
      </c>
      <c r="E72" s="6" t="s">
        <v>14</v>
      </c>
      <c r="F72" s="7"/>
    </row>
    <row r="73" spans="1:6" ht="18" customHeight="1">
      <c r="A73" s="5">
        <v>71</v>
      </c>
      <c r="B73" s="6" t="s">
        <v>7</v>
      </c>
      <c r="C73" s="6" t="str">
        <f>"屠心悦"</f>
        <v>屠心悦</v>
      </c>
      <c r="D73" s="6" t="str">
        <f>"24061310518"</f>
        <v>24061310518</v>
      </c>
      <c r="E73" s="6" t="s">
        <v>14</v>
      </c>
      <c r="F73" s="7"/>
    </row>
    <row r="74" spans="1:6" ht="18" customHeight="1">
      <c r="A74" s="5">
        <v>72</v>
      </c>
      <c r="B74" s="6" t="s">
        <v>7</v>
      </c>
      <c r="C74" s="6" t="str">
        <f>"陆梦妮"</f>
        <v>陆梦妮</v>
      </c>
      <c r="D74" s="6" t="str">
        <f>"24061310520"</f>
        <v>24061310520</v>
      </c>
      <c r="E74" s="6" t="s">
        <v>14</v>
      </c>
      <c r="F74" s="7"/>
    </row>
    <row r="75" spans="1:6" ht="18" customHeight="1">
      <c r="A75" s="5">
        <v>73</v>
      </c>
      <c r="B75" s="6" t="s">
        <v>7</v>
      </c>
      <c r="C75" s="6" t="str">
        <f>"李长青"</f>
        <v>李长青</v>
      </c>
      <c r="D75" s="6" t="str">
        <f>"24061310523"</f>
        <v>24061310523</v>
      </c>
      <c r="E75" s="6" t="s">
        <v>14</v>
      </c>
      <c r="F75" s="7"/>
    </row>
    <row r="76" spans="1:6" ht="18" customHeight="1">
      <c r="A76" s="5">
        <v>74</v>
      </c>
      <c r="B76" s="6" t="s">
        <v>7</v>
      </c>
      <c r="C76" s="6" t="str">
        <f>"黄清鑫"</f>
        <v>黄清鑫</v>
      </c>
      <c r="D76" s="6" t="str">
        <f>"24061310524"</f>
        <v>24061310524</v>
      </c>
      <c r="E76" s="6" t="s">
        <v>14</v>
      </c>
      <c r="F76" s="7"/>
    </row>
    <row r="77" spans="1:6" ht="18" customHeight="1">
      <c r="A77" s="5">
        <v>75</v>
      </c>
      <c r="B77" s="6" t="s">
        <v>7</v>
      </c>
      <c r="C77" s="6" t="str">
        <f>"郁险险"</f>
        <v>郁险险</v>
      </c>
      <c r="D77" s="6" t="str">
        <f>"24061310525"</f>
        <v>24061310525</v>
      </c>
      <c r="E77" s="6" t="s">
        <v>14</v>
      </c>
      <c r="F77" s="7"/>
    </row>
    <row r="78" spans="1:6" ht="18" customHeight="1">
      <c r="A78" s="5">
        <v>76</v>
      </c>
      <c r="B78" s="6" t="s">
        <v>7</v>
      </c>
      <c r="C78" s="6" t="str">
        <f>"乔威"</f>
        <v>乔威</v>
      </c>
      <c r="D78" s="6" t="str">
        <f>"24061310526"</f>
        <v>24061310526</v>
      </c>
      <c r="E78" s="6" t="s">
        <v>14</v>
      </c>
      <c r="F78" s="7"/>
    </row>
    <row r="79" spans="1:6" ht="18" customHeight="1">
      <c r="A79" s="5">
        <v>77</v>
      </c>
      <c r="B79" s="8" t="s">
        <v>15</v>
      </c>
      <c r="C79" s="8" t="str">
        <f>"王鹏"</f>
        <v>王鹏</v>
      </c>
      <c r="D79" s="8" t="str">
        <f>"24061310203"</f>
        <v>24061310203</v>
      </c>
      <c r="E79" s="8" t="s">
        <v>16</v>
      </c>
      <c r="F79" s="7"/>
    </row>
    <row r="80" spans="1:6" ht="18" customHeight="1">
      <c r="A80" s="5">
        <v>78</v>
      </c>
      <c r="B80" s="8" t="s">
        <v>15</v>
      </c>
      <c r="C80" s="8" t="str">
        <f>"成艳"</f>
        <v>成艳</v>
      </c>
      <c r="D80" s="8" t="str">
        <f>"24061310204"</f>
        <v>24061310204</v>
      </c>
      <c r="E80" s="8" t="s">
        <v>16</v>
      </c>
      <c r="F80" s="7"/>
    </row>
    <row r="81" spans="1:6" ht="18" customHeight="1">
      <c r="A81" s="5">
        <v>79</v>
      </c>
      <c r="B81" s="8" t="s">
        <v>15</v>
      </c>
      <c r="C81" s="8" t="str">
        <f>"赵裕婷"</f>
        <v>赵裕婷</v>
      </c>
      <c r="D81" s="8" t="str">
        <f>"24061310210"</f>
        <v>24061310210</v>
      </c>
      <c r="E81" s="8" t="s">
        <v>13</v>
      </c>
      <c r="F81" s="7"/>
    </row>
    <row r="82" spans="1:6" ht="18" customHeight="1">
      <c r="A82" s="5">
        <v>80</v>
      </c>
      <c r="B82" s="8" t="s">
        <v>15</v>
      </c>
      <c r="C82" s="8" t="str">
        <f>"高新茹"</f>
        <v>高新茹</v>
      </c>
      <c r="D82" s="8" t="str">
        <f>"24061310212"</f>
        <v>24061310212</v>
      </c>
      <c r="E82" s="8" t="s">
        <v>13</v>
      </c>
      <c r="F82" s="7"/>
    </row>
    <row r="83" spans="1:6" ht="18" customHeight="1">
      <c r="A83" s="5">
        <v>81</v>
      </c>
      <c r="B83" s="8" t="s">
        <v>15</v>
      </c>
      <c r="C83" s="8" t="str">
        <f>"赵兴悦"</f>
        <v>赵兴悦</v>
      </c>
      <c r="D83" s="8" t="str">
        <f>"24061310214"</f>
        <v>24061310214</v>
      </c>
      <c r="E83" s="8" t="s">
        <v>13</v>
      </c>
      <c r="F83" s="7"/>
    </row>
    <row r="84" spans="1:6" ht="18" customHeight="1">
      <c r="A84" s="5">
        <v>82</v>
      </c>
      <c r="B84" s="8" t="s">
        <v>15</v>
      </c>
      <c r="C84" s="8" t="str">
        <f>"胡桥"</f>
        <v>胡桥</v>
      </c>
      <c r="D84" s="8" t="str">
        <f>"24061310215"</f>
        <v>24061310215</v>
      </c>
      <c r="E84" s="8" t="s">
        <v>13</v>
      </c>
      <c r="F84" s="7"/>
    </row>
    <row r="85" spans="1:6" ht="18" customHeight="1">
      <c r="A85" s="5">
        <v>83</v>
      </c>
      <c r="B85" s="8" t="s">
        <v>15</v>
      </c>
      <c r="C85" s="8" t="str">
        <f>"郭可莹"</f>
        <v>郭可莹</v>
      </c>
      <c r="D85" s="8" t="str">
        <f>"24061310218"</f>
        <v>24061310218</v>
      </c>
      <c r="E85" s="8" t="s">
        <v>10</v>
      </c>
      <c r="F85" s="7"/>
    </row>
    <row r="86" spans="1:6" ht="18" customHeight="1">
      <c r="A86" s="5">
        <v>84</v>
      </c>
      <c r="B86" s="8" t="s">
        <v>15</v>
      </c>
      <c r="C86" s="8" t="str">
        <f>"苗润喆"</f>
        <v>苗润喆</v>
      </c>
      <c r="D86" s="8" t="str">
        <f>"24061310219"</f>
        <v>24061310219</v>
      </c>
      <c r="E86" s="8" t="s">
        <v>10</v>
      </c>
      <c r="F86" s="7"/>
    </row>
    <row r="87" spans="1:6" ht="18" customHeight="1">
      <c r="A87" s="5">
        <v>85</v>
      </c>
      <c r="B87" s="8" t="s">
        <v>15</v>
      </c>
      <c r="C87" s="8" t="str">
        <f>"余俊威"</f>
        <v>余俊威</v>
      </c>
      <c r="D87" s="8" t="str">
        <f>"24061310221"</f>
        <v>24061310221</v>
      </c>
      <c r="E87" s="8" t="s">
        <v>10</v>
      </c>
      <c r="F87" s="7"/>
    </row>
    <row r="88" spans="1:6" ht="18" customHeight="1">
      <c r="A88" s="5">
        <v>86</v>
      </c>
      <c r="B88" s="8" t="s">
        <v>15</v>
      </c>
      <c r="C88" s="8" t="str">
        <f>"孙爱华"</f>
        <v>孙爱华</v>
      </c>
      <c r="D88" s="8" t="str">
        <f>"24061310529"</f>
        <v>24061310529</v>
      </c>
      <c r="E88" s="8" t="s">
        <v>9</v>
      </c>
      <c r="F88" s="7"/>
    </row>
    <row r="89" spans="1:6" ht="18" customHeight="1">
      <c r="A89" s="5">
        <v>87</v>
      </c>
      <c r="B89" s="8" t="s">
        <v>15</v>
      </c>
      <c r="C89" s="8" t="str">
        <f>"崔晨晨"</f>
        <v>崔晨晨</v>
      </c>
      <c r="D89" s="8" t="str">
        <f>"24061310601"</f>
        <v>24061310601</v>
      </c>
      <c r="E89" s="8" t="s">
        <v>9</v>
      </c>
      <c r="F89" s="7"/>
    </row>
    <row r="90" spans="1:6" ht="18" customHeight="1">
      <c r="A90" s="5">
        <v>88</v>
      </c>
      <c r="B90" s="8" t="s">
        <v>15</v>
      </c>
      <c r="C90" s="8" t="str">
        <f>"周明明"</f>
        <v>周明明</v>
      </c>
      <c r="D90" s="8" t="str">
        <f>"24061310602"</f>
        <v>24061310602</v>
      </c>
      <c r="E90" s="8" t="s">
        <v>9</v>
      </c>
      <c r="F90" s="7"/>
    </row>
    <row r="91" spans="1:6" ht="18" customHeight="1">
      <c r="A91" s="5">
        <v>89</v>
      </c>
      <c r="B91" s="8" t="s">
        <v>15</v>
      </c>
      <c r="C91" s="8" t="str">
        <f>"曾琪惠"</f>
        <v>曾琪惠</v>
      </c>
      <c r="D91" s="8" t="str">
        <f>"24061310605"</f>
        <v>24061310605</v>
      </c>
      <c r="E91" s="8" t="s">
        <v>9</v>
      </c>
      <c r="F91" s="7"/>
    </row>
    <row r="92" spans="1:6" ht="18" customHeight="1">
      <c r="A92" s="5">
        <v>90</v>
      </c>
      <c r="B92" s="8" t="s">
        <v>15</v>
      </c>
      <c r="C92" s="8" t="str">
        <f>"李家祺"</f>
        <v>李家祺</v>
      </c>
      <c r="D92" s="8" t="str">
        <f>"24061310608"</f>
        <v>24061310608</v>
      </c>
      <c r="E92" s="8" t="s">
        <v>9</v>
      </c>
      <c r="F92" s="7"/>
    </row>
    <row r="93" spans="1:6" ht="18" customHeight="1">
      <c r="A93" s="5">
        <v>91</v>
      </c>
      <c r="B93" s="8" t="s">
        <v>15</v>
      </c>
      <c r="C93" s="8" t="str">
        <f>"柯晶情"</f>
        <v>柯晶情</v>
      </c>
      <c r="D93" s="8" t="str">
        <f>"24061310613"</f>
        <v>24061310613</v>
      </c>
      <c r="E93" s="8" t="s">
        <v>9</v>
      </c>
      <c r="F93" s="7"/>
    </row>
    <row r="94" spans="1:6" ht="18" customHeight="1">
      <c r="A94" s="5">
        <v>92</v>
      </c>
      <c r="B94" s="8" t="s">
        <v>15</v>
      </c>
      <c r="C94" s="8" t="str">
        <f>"康智"</f>
        <v>康智</v>
      </c>
      <c r="D94" s="8" t="str">
        <f>"24061310614"</f>
        <v>24061310614</v>
      </c>
      <c r="E94" s="8" t="s">
        <v>9</v>
      </c>
      <c r="F94" s="7"/>
    </row>
    <row r="95" spans="1:6" ht="18" customHeight="1">
      <c r="A95" s="5">
        <v>93</v>
      </c>
      <c r="B95" s="8" t="s">
        <v>15</v>
      </c>
      <c r="C95" s="8" t="str">
        <f>"阚如月"</f>
        <v>阚如月</v>
      </c>
      <c r="D95" s="8" t="str">
        <f>"24061310615"</f>
        <v>24061310615</v>
      </c>
      <c r="E95" s="8" t="s">
        <v>9</v>
      </c>
      <c r="F95" s="7"/>
    </row>
    <row r="96" spans="1:6" ht="18" customHeight="1">
      <c r="A96" s="5">
        <v>94</v>
      </c>
      <c r="B96" s="8" t="s">
        <v>15</v>
      </c>
      <c r="C96" s="8" t="str">
        <f>"张祥"</f>
        <v>张祥</v>
      </c>
      <c r="D96" s="8" t="str">
        <f>"24061310617"</f>
        <v>24061310617</v>
      </c>
      <c r="E96" s="8" t="s">
        <v>9</v>
      </c>
      <c r="F96" s="7"/>
    </row>
    <row r="97" spans="1:6" ht="18" customHeight="1">
      <c r="A97" s="5">
        <v>95</v>
      </c>
      <c r="B97" s="8" t="s">
        <v>15</v>
      </c>
      <c r="C97" s="8" t="str">
        <f>"司若男"</f>
        <v>司若男</v>
      </c>
      <c r="D97" s="8" t="str">
        <f>"24061310618"</f>
        <v>24061310618</v>
      </c>
      <c r="E97" s="8" t="s">
        <v>11</v>
      </c>
      <c r="F97" s="7"/>
    </row>
    <row r="98" spans="1:6" ht="18" customHeight="1">
      <c r="A98" s="5">
        <v>96</v>
      </c>
      <c r="B98" s="8" t="s">
        <v>15</v>
      </c>
      <c r="C98" s="8" t="str">
        <f>"杨艺"</f>
        <v>杨艺</v>
      </c>
      <c r="D98" s="8" t="str">
        <f>"24061310619"</f>
        <v>24061310619</v>
      </c>
      <c r="E98" s="8" t="s">
        <v>11</v>
      </c>
      <c r="F98" s="7"/>
    </row>
    <row r="99" spans="1:6" ht="18" customHeight="1">
      <c r="A99" s="5">
        <v>97</v>
      </c>
      <c r="B99" s="8" t="s">
        <v>15</v>
      </c>
      <c r="C99" s="8" t="str">
        <f>"任婧"</f>
        <v>任婧</v>
      </c>
      <c r="D99" s="8" t="str">
        <f>"24061310622"</f>
        <v>24061310622</v>
      </c>
      <c r="E99" s="8" t="s">
        <v>11</v>
      </c>
      <c r="F99" s="7"/>
    </row>
    <row r="100" spans="1:6" ht="18" customHeight="1">
      <c r="A100" s="5">
        <v>98</v>
      </c>
      <c r="B100" s="8" t="s">
        <v>15</v>
      </c>
      <c r="C100" s="8" t="str">
        <f>"徐晓雨"</f>
        <v>徐晓雨</v>
      </c>
      <c r="D100" s="8" t="str">
        <f>"24061310623"</f>
        <v>24061310623</v>
      </c>
      <c r="E100" s="8" t="s">
        <v>11</v>
      </c>
      <c r="F100" s="7"/>
    </row>
    <row r="101" spans="1:6" ht="18" customHeight="1">
      <c r="A101" s="5">
        <v>99</v>
      </c>
      <c r="B101" s="8" t="s">
        <v>15</v>
      </c>
      <c r="C101" s="8" t="str">
        <f>"李晨蕾"</f>
        <v>李晨蕾</v>
      </c>
      <c r="D101" s="8" t="str">
        <f>"24061310624"</f>
        <v>24061310624</v>
      </c>
      <c r="E101" s="8" t="s">
        <v>11</v>
      </c>
      <c r="F101" s="7"/>
    </row>
    <row r="102" spans="1:6" ht="18" customHeight="1">
      <c r="A102" s="5">
        <v>100</v>
      </c>
      <c r="B102" s="8" t="s">
        <v>15</v>
      </c>
      <c r="C102" s="8" t="str">
        <f>"徐昱聪"</f>
        <v>徐昱聪</v>
      </c>
      <c r="D102" s="8" t="str">
        <f>"24061310626"</f>
        <v>24061310626</v>
      </c>
      <c r="E102" s="8" t="s">
        <v>11</v>
      </c>
      <c r="F102" s="7"/>
    </row>
    <row r="103" spans="1:6" ht="18" customHeight="1">
      <c r="A103" s="5">
        <v>101</v>
      </c>
      <c r="B103" s="8" t="s">
        <v>15</v>
      </c>
      <c r="C103" s="8" t="str">
        <f>"王祖彤"</f>
        <v>王祖彤</v>
      </c>
      <c r="D103" s="8" t="str">
        <f>"24061310627"</f>
        <v>24061310627</v>
      </c>
      <c r="E103" s="8" t="s">
        <v>11</v>
      </c>
      <c r="F103" s="7"/>
    </row>
    <row r="104" spans="1:6" ht="18" customHeight="1">
      <c r="A104" s="5">
        <v>102</v>
      </c>
      <c r="B104" s="8" t="s">
        <v>15</v>
      </c>
      <c r="C104" s="8" t="str">
        <f>"宋梦雨"</f>
        <v>宋梦雨</v>
      </c>
      <c r="D104" s="8" t="str">
        <f>"24061310628"</f>
        <v>24061310628</v>
      </c>
      <c r="E104" s="8" t="s">
        <v>11</v>
      </c>
      <c r="F104" s="7"/>
    </row>
    <row r="105" spans="1:6" ht="18" customHeight="1">
      <c r="A105" s="5">
        <v>103</v>
      </c>
      <c r="B105" s="8" t="s">
        <v>15</v>
      </c>
      <c r="C105" s="8" t="str">
        <f>"王晓萌"</f>
        <v>王晓萌</v>
      </c>
      <c r="D105" s="8" t="str">
        <f>"24061310629"</f>
        <v>24061310629</v>
      </c>
      <c r="E105" s="8" t="s">
        <v>11</v>
      </c>
      <c r="F105" s="7"/>
    </row>
    <row r="106" spans="1:6" ht="18" customHeight="1">
      <c r="A106" s="5">
        <v>104</v>
      </c>
      <c r="B106" s="8" t="s">
        <v>15</v>
      </c>
      <c r="C106" s="8" t="str">
        <f>"年雨婷"</f>
        <v>年雨婷</v>
      </c>
      <c r="D106" s="8" t="str">
        <f>"24061310701"</f>
        <v>24061310701</v>
      </c>
      <c r="E106" s="8" t="s">
        <v>11</v>
      </c>
      <c r="F106" s="7"/>
    </row>
    <row r="107" spans="1:6" ht="18" customHeight="1">
      <c r="A107" s="5">
        <v>105</v>
      </c>
      <c r="B107" s="8" t="s">
        <v>15</v>
      </c>
      <c r="C107" s="8" t="str">
        <f>"陈思宇"</f>
        <v>陈思宇</v>
      </c>
      <c r="D107" s="8" t="str">
        <f>"24061310703"</f>
        <v>24061310703</v>
      </c>
      <c r="E107" s="8" t="s">
        <v>11</v>
      </c>
      <c r="F107" s="7"/>
    </row>
    <row r="108" spans="1:6" ht="18" customHeight="1">
      <c r="A108" s="5">
        <v>106</v>
      </c>
      <c r="B108" s="8" t="s">
        <v>15</v>
      </c>
      <c r="C108" s="8" t="str">
        <f>"杨嘉越"</f>
        <v>杨嘉越</v>
      </c>
      <c r="D108" s="8" t="str">
        <f>"24061310705"</f>
        <v>24061310705</v>
      </c>
      <c r="E108" s="8" t="s">
        <v>11</v>
      </c>
      <c r="F108" s="7"/>
    </row>
    <row r="109" spans="1:6" ht="18" customHeight="1">
      <c r="A109" s="5">
        <v>107</v>
      </c>
      <c r="B109" s="8" t="s">
        <v>15</v>
      </c>
      <c r="C109" s="8" t="str">
        <f>"王萱"</f>
        <v>王萱</v>
      </c>
      <c r="D109" s="8" t="str">
        <f>"24061310707"</f>
        <v>24061310707</v>
      </c>
      <c r="E109" s="8" t="s">
        <v>11</v>
      </c>
      <c r="F109" s="7"/>
    </row>
    <row r="110" spans="1:6" ht="18" customHeight="1">
      <c r="A110" s="5">
        <v>108</v>
      </c>
      <c r="B110" s="8" t="s">
        <v>15</v>
      </c>
      <c r="C110" s="8" t="str">
        <f>"唐珂"</f>
        <v>唐珂</v>
      </c>
      <c r="D110" s="8" t="str">
        <f>"24061310708"</f>
        <v>24061310708</v>
      </c>
      <c r="E110" s="8" t="s">
        <v>11</v>
      </c>
      <c r="F110" s="7"/>
    </row>
    <row r="111" spans="1:6" ht="18" customHeight="1">
      <c r="A111" s="5">
        <v>109</v>
      </c>
      <c r="B111" s="8" t="s">
        <v>15</v>
      </c>
      <c r="C111" s="8" t="str">
        <f>"黄新月"</f>
        <v>黄新月</v>
      </c>
      <c r="D111" s="8" t="str">
        <f>"24061310711"</f>
        <v>24061310711</v>
      </c>
      <c r="E111" s="8" t="s">
        <v>11</v>
      </c>
      <c r="F111" s="7"/>
    </row>
  </sheetData>
  <sheetProtection/>
  <mergeCells count="1">
    <mergeCell ref="A1:F1"/>
  </mergeCells>
  <printOptions horizontalCentered="1"/>
  <pageMargins left="0.3576388888888889" right="0.3576388888888889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2024-07-07T09:06:49Z</dcterms:created>
  <dcterms:modified xsi:type="dcterms:W3CDTF">2024-07-12T16:12:48Z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13FE39197B374933A4DFDDBC5A77B24B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