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固镇县中小学教师公开招聘体检结果公示（小学）" sheetId="1" r:id="rId1"/>
  </sheets>
  <definedNames>
    <definedName name="_xlnm.Print_Titles" localSheetId="0">'2023年固镇县中小学教师公开招聘体检结果公示（小学）'!$1:$2</definedName>
  </definedNames>
  <calcPr fullCalcOnLoad="1"/>
</workbook>
</file>

<file path=xl/sharedStrings.xml><?xml version="1.0" encoding="utf-8"?>
<sst xmlns="http://schemas.openxmlformats.org/spreadsheetml/2006/main" count="206" uniqueCount="11">
  <si>
    <t>2023年固镇县中小学教师公开招聘体检结果公示（小学）</t>
  </si>
  <si>
    <t>序号</t>
  </si>
  <si>
    <t>准考证号</t>
  </si>
  <si>
    <t>岗位代码</t>
  </si>
  <si>
    <t>体检组别</t>
  </si>
  <si>
    <t>体检结果</t>
  </si>
  <si>
    <t>合格</t>
  </si>
  <si>
    <t>复检</t>
  </si>
  <si>
    <t>补检尿检</t>
  </si>
  <si>
    <t>复检、补检尿检</t>
  </si>
  <si>
    <t>弃检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</si>
</sst>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">
      <selection activeCell="G6" sqref="G6"/>
    </sheetView>
  </sheetViews>
  <sheetFormatPr defaultColWidth="9.00390625" defaultRowHeight="14.25" customHeight="1"/>
  <cols>
    <col min="1" max="1" width="7.625" style="2" customWidth="1"/>
    <col min="2" max="2" width="15.25390625" style="2" customWidth="1"/>
    <col min="3" max="3" width="10.875" style="2" customWidth="1"/>
    <col min="4" max="4" width="12.125" style="2" customWidth="1"/>
    <col min="5" max="5" width="17.375" style="3" customWidth="1"/>
    <col min="6" max="16384" width="9.00390625" style="4" customWidth="1"/>
  </cols>
  <sheetData>
    <row r="1" spans="1:5" ht="54.75" customHeight="1">
      <c r="A1" s="5" t="s">
        <v>0</v>
      </c>
      <c r="B1" s="5"/>
      <c r="C1" s="5"/>
      <c r="D1" s="5"/>
      <c r="E1" s="5"/>
    </row>
    <row r="2" spans="1:6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</row>
    <row r="3" spans="1:6" ht="15.75" customHeight="1">
      <c r="A3" s="9">
        <v>1</v>
      </c>
      <c r="B3" s="9" t="str">
        <f>"23040522"</f>
        <v>23040522</v>
      </c>
      <c r="C3" s="9" t="str">
        <f>"230205"</f>
        <v>230205</v>
      </c>
      <c r="D3" s="10">
        <v>1</v>
      </c>
      <c r="E3" s="11" t="s">
        <v>6</v>
      </c>
      <c r="F3" s="12"/>
    </row>
    <row r="4" spans="1:6" ht="15.75" customHeight="1">
      <c r="A4" s="9">
        <v>2</v>
      </c>
      <c r="B4" s="9" t="str">
        <f>"23040512"</f>
        <v>23040512</v>
      </c>
      <c r="C4" s="9" t="str">
        <f>"230205"</f>
        <v>230205</v>
      </c>
      <c r="D4" s="10">
        <v>1</v>
      </c>
      <c r="E4" s="11" t="s">
        <v>6</v>
      </c>
      <c r="F4" s="12"/>
    </row>
    <row r="5" spans="1:6" ht="15.75" customHeight="1">
      <c r="A5" s="9">
        <v>3</v>
      </c>
      <c r="B5" s="9" t="str">
        <f>"23040416"</f>
        <v>23040416</v>
      </c>
      <c r="C5" s="9" t="str">
        <f>"230205"</f>
        <v>230205</v>
      </c>
      <c r="D5" s="10">
        <v>1</v>
      </c>
      <c r="E5" s="11" t="s">
        <v>6</v>
      </c>
      <c r="F5" s="12"/>
    </row>
    <row r="6" spans="1:6" ht="15.75" customHeight="1">
      <c r="A6" s="9">
        <v>4</v>
      </c>
      <c r="B6" s="9" t="str">
        <f>"23041316"</f>
        <v>23041316</v>
      </c>
      <c r="C6" s="9" t="str">
        <f>"230206"</f>
        <v>230206</v>
      </c>
      <c r="D6" s="10">
        <v>1</v>
      </c>
      <c r="E6" s="11" t="s">
        <v>6</v>
      </c>
      <c r="F6" s="12"/>
    </row>
    <row r="7" spans="1:6" ht="15.75" customHeight="1">
      <c r="A7" s="9">
        <v>5</v>
      </c>
      <c r="B7" s="9" t="str">
        <f>"23041315"</f>
        <v>23041315</v>
      </c>
      <c r="C7" s="9" t="str">
        <f>"230206"</f>
        <v>230206</v>
      </c>
      <c r="D7" s="10">
        <v>1</v>
      </c>
      <c r="E7" s="11" t="s">
        <v>6</v>
      </c>
      <c r="F7" s="12"/>
    </row>
    <row r="8" spans="1:6" ht="15.75" customHeight="1">
      <c r="A8" s="9">
        <v>6</v>
      </c>
      <c r="B8" s="9" t="str">
        <f>"23042021"</f>
        <v>23042021</v>
      </c>
      <c r="C8" s="9" t="str">
        <f>"230206"</f>
        <v>230206</v>
      </c>
      <c r="D8" s="10">
        <v>1</v>
      </c>
      <c r="E8" s="11" t="s">
        <v>6</v>
      </c>
      <c r="F8" s="12"/>
    </row>
    <row r="9" spans="1:6" ht="15.75" customHeight="1">
      <c r="A9" s="9">
        <v>7</v>
      </c>
      <c r="B9" s="9" t="str">
        <f>"23041704"</f>
        <v>23041704</v>
      </c>
      <c r="C9" s="9" t="str">
        <f>"230206"</f>
        <v>230206</v>
      </c>
      <c r="D9" s="10">
        <v>1</v>
      </c>
      <c r="E9" s="11" t="s">
        <v>6</v>
      </c>
      <c r="F9" s="12"/>
    </row>
    <row r="10" spans="1:6" ht="15.75" customHeight="1">
      <c r="A10" s="9">
        <v>8</v>
      </c>
      <c r="B10" s="9" t="str">
        <f>"23043125"</f>
        <v>23043125</v>
      </c>
      <c r="C10" s="9" t="str">
        <f>"230207"</f>
        <v>230207</v>
      </c>
      <c r="D10" s="10">
        <v>1</v>
      </c>
      <c r="E10" s="11" t="s">
        <v>6</v>
      </c>
      <c r="F10" s="12"/>
    </row>
    <row r="11" spans="1:6" ht="15.75" customHeight="1">
      <c r="A11" s="9">
        <v>9</v>
      </c>
      <c r="B11" s="9" t="str">
        <f>"23043216"</f>
        <v>23043216</v>
      </c>
      <c r="C11" s="9" t="str">
        <f>"230207"</f>
        <v>230207</v>
      </c>
      <c r="D11" s="10">
        <v>1</v>
      </c>
      <c r="E11" s="11" t="s">
        <v>6</v>
      </c>
      <c r="F11" s="12"/>
    </row>
    <row r="12" spans="1:5" ht="15.75" customHeight="1">
      <c r="A12" s="9">
        <v>10</v>
      </c>
      <c r="B12" s="9" t="str">
        <f>"23044629"</f>
        <v>23044629</v>
      </c>
      <c r="C12" s="9" t="str">
        <f>"230208"</f>
        <v>230208</v>
      </c>
      <c r="D12" s="10">
        <v>1</v>
      </c>
      <c r="E12" s="11" t="s">
        <v>6</v>
      </c>
    </row>
    <row r="13" spans="1:5" ht="15.75" customHeight="1">
      <c r="A13" s="9">
        <v>11</v>
      </c>
      <c r="B13" s="9" t="str">
        <f>"23044806"</f>
        <v>23044806</v>
      </c>
      <c r="C13" s="9" t="str">
        <f>"230208"</f>
        <v>230208</v>
      </c>
      <c r="D13" s="10">
        <v>1</v>
      </c>
      <c r="E13" s="11" t="s">
        <v>6</v>
      </c>
    </row>
    <row r="14" spans="1:5" ht="15.75" customHeight="1">
      <c r="A14" s="9">
        <v>12</v>
      </c>
      <c r="B14" s="9" t="str">
        <f>"23044430"</f>
        <v>23044430</v>
      </c>
      <c r="C14" s="9" t="str">
        <f>"230208"</f>
        <v>230208</v>
      </c>
      <c r="D14" s="10">
        <v>1</v>
      </c>
      <c r="E14" s="11" t="s">
        <v>6</v>
      </c>
    </row>
    <row r="15" spans="1:5" ht="15.75" customHeight="1">
      <c r="A15" s="9">
        <v>13</v>
      </c>
      <c r="B15" s="9" t="str">
        <f>"23044207"</f>
        <v>23044207</v>
      </c>
      <c r="C15" s="9" t="str">
        <f>"230208"</f>
        <v>230208</v>
      </c>
      <c r="D15" s="10">
        <v>1</v>
      </c>
      <c r="E15" s="11" t="s">
        <v>6</v>
      </c>
    </row>
    <row r="16" spans="1:5" ht="15.75" customHeight="1">
      <c r="A16" s="9">
        <v>14</v>
      </c>
      <c r="B16" s="9" t="str">
        <f>"23044525"</f>
        <v>23044525</v>
      </c>
      <c r="C16" s="9" t="str">
        <f>"230208"</f>
        <v>230208</v>
      </c>
      <c r="D16" s="10">
        <v>1</v>
      </c>
      <c r="E16" s="11" t="s">
        <v>6</v>
      </c>
    </row>
    <row r="17" spans="1:5" ht="15.75" customHeight="1">
      <c r="A17" s="9">
        <v>15</v>
      </c>
      <c r="B17" s="9" t="str">
        <f>"23045424"</f>
        <v>23045424</v>
      </c>
      <c r="C17" s="9" t="str">
        <f>"230209"</f>
        <v>230209</v>
      </c>
      <c r="D17" s="10">
        <v>1</v>
      </c>
      <c r="E17" s="11" t="s">
        <v>6</v>
      </c>
    </row>
    <row r="18" spans="1:5" ht="15.75" customHeight="1">
      <c r="A18" s="9">
        <v>16</v>
      </c>
      <c r="B18" s="9" t="str">
        <f>"23046706"</f>
        <v>23046706</v>
      </c>
      <c r="C18" s="9" t="str">
        <f>"230210"</f>
        <v>230210</v>
      </c>
      <c r="D18" s="10">
        <v>2</v>
      </c>
      <c r="E18" s="11" t="s">
        <v>6</v>
      </c>
    </row>
    <row r="19" spans="1:5" ht="15.75" customHeight="1">
      <c r="A19" s="9">
        <v>17</v>
      </c>
      <c r="B19" s="9" t="str">
        <f>"23046004"</f>
        <v>23046004</v>
      </c>
      <c r="C19" s="9" t="str">
        <f>"230210"</f>
        <v>230210</v>
      </c>
      <c r="D19" s="10">
        <v>2</v>
      </c>
      <c r="E19" s="11" t="s">
        <v>6</v>
      </c>
    </row>
    <row r="20" spans="1:5" ht="15.75" customHeight="1">
      <c r="A20" s="9">
        <v>18</v>
      </c>
      <c r="B20" s="9" t="str">
        <f>"23046714"</f>
        <v>23046714</v>
      </c>
      <c r="C20" s="9" t="str">
        <f>"230211"</f>
        <v>230211</v>
      </c>
      <c r="D20" s="10">
        <v>2</v>
      </c>
      <c r="E20" s="11" t="s">
        <v>6</v>
      </c>
    </row>
    <row r="21" spans="1:5" ht="15.75" customHeight="1">
      <c r="A21" s="9">
        <v>19</v>
      </c>
      <c r="B21" s="9" t="str">
        <f>"23046904"</f>
        <v>23046904</v>
      </c>
      <c r="C21" s="9" t="str">
        <f>"230211"</f>
        <v>230211</v>
      </c>
      <c r="D21" s="10">
        <v>2</v>
      </c>
      <c r="E21" s="11" t="s">
        <v>6</v>
      </c>
    </row>
    <row r="22" spans="1:5" ht="15.75" customHeight="1">
      <c r="A22" s="9">
        <v>20</v>
      </c>
      <c r="B22" s="9" t="str">
        <f>"23020906"</f>
        <v>23020906</v>
      </c>
      <c r="C22" s="9" t="str">
        <f aca="true" t="shared" si="0" ref="C22:C28">"230213"</f>
        <v>230213</v>
      </c>
      <c r="D22" s="10">
        <v>2</v>
      </c>
      <c r="E22" s="11" t="s">
        <v>6</v>
      </c>
    </row>
    <row r="23" spans="1:5" ht="15.75" customHeight="1">
      <c r="A23" s="9">
        <v>21</v>
      </c>
      <c r="B23" s="9" t="str">
        <f>"23021024"</f>
        <v>23021024</v>
      </c>
      <c r="C23" s="9" t="str">
        <f t="shared" si="0"/>
        <v>230213</v>
      </c>
      <c r="D23" s="10">
        <v>2</v>
      </c>
      <c r="E23" s="11" t="s">
        <v>6</v>
      </c>
    </row>
    <row r="24" spans="1:5" ht="15.75" customHeight="1">
      <c r="A24" s="9">
        <v>22</v>
      </c>
      <c r="B24" s="9" t="str">
        <f>"23021122"</f>
        <v>23021122</v>
      </c>
      <c r="C24" s="9" t="str">
        <f t="shared" si="0"/>
        <v>230213</v>
      </c>
      <c r="D24" s="10">
        <v>2</v>
      </c>
      <c r="E24" s="11" t="s">
        <v>6</v>
      </c>
    </row>
    <row r="25" spans="1:5" ht="15.75" customHeight="1">
      <c r="A25" s="9">
        <v>23</v>
      </c>
      <c r="B25" s="9" t="str">
        <f>"23021323"</f>
        <v>23021323</v>
      </c>
      <c r="C25" s="9" t="str">
        <f t="shared" si="0"/>
        <v>230213</v>
      </c>
      <c r="D25" s="10">
        <v>2</v>
      </c>
      <c r="E25" s="11" t="s">
        <v>6</v>
      </c>
    </row>
    <row r="26" spans="1:5" ht="15.75" customHeight="1">
      <c r="A26" s="9">
        <v>24</v>
      </c>
      <c r="B26" s="9" t="str">
        <f>"23021022"</f>
        <v>23021022</v>
      </c>
      <c r="C26" s="9" t="str">
        <f t="shared" si="0"/>
        <v>230213</v>
      </c>
      <c r="D26" s="10">
        <v>2</v>
      </c>
      <c r="E26" s="11" t="s">
        <v>6</v>
      </c>
    </row>
    <row r="27" spans="1:5" ht="15.75" customHeight="1">
      <c r="A27" s="9">
        <v>25</v>
      </c>
      <c r="B27" s="9" t="str">
        <f>"23020908"</f>
        <v>23020908</v>
      </c>
      <c r="C27" s="9" t="str">
        <f t="shared" si="0"/>
        <v>230213</v>
      </c>
      <c r="D27" s="10">
        <v>2</v>
      </c>
      <c r="E27" s="11" t="s">
        <v>6</v>
      </c>
    </row>
    <row r="28" spans="1:5" ht="15.75" customHeight="1">
      <c r="A28" s="9">
        <v>26</v>
      </c>
      <c r="B28" s="9" t="str">
        <f>"23021213"</f>
        <v>23021213</v>
      </c>
      <c r="C28" s="9" t="str">
        <f t="shared" si="0"/>
        <v>230213</v>
      </c>
      <c r="D28" s="10">
        <v>2</v>
      </c>
      <c r="E28" s="11" t="s">
        <v>6</v>
      </c>
    </row>
    <row r="29" spans="1:5" ht="15.75" customHeight="1">
      <c r="A29" s="9">
        <v>27</v>
      </c>
      <c r="B29" s="9" t="str">
        <f>"23021514"</f>
        <v>23021514</v>
      </c>
      <c r="C29" s="9" t="str">
        <f>"230214"</f>
        <v>230214</v>
      </c>
      <c r="D29" s="10">
        <v>2</v>
      </c>
      <c r="E29" s="11" t="s">
        <v>6</v>
      </c>
    </row>
    <row r="30" spans="1:5" ht="15.75" customHeight="1">
      <c r="A30" s="9">
        <v>28</v>
      </c>
      <c r="B30" s="9" t="str">
        <f>"23022023"</f>
        <v>23022023</v>
      </c>
      <c r="C30" s="9" t="str">
        <f>"230214"</f>
        <v>230214</v>
      </c>
      <c r="D30" s="10">
        <v>2</v>
      </c>
      <c r="E30" s="11" t="s">
        <v>6</v>
      </c>
    </row>
    <row r="31" spans="1:5" ht="15.75" customHeight="1">
      <c r="A31" s="9">
        <v>29</v>
      </c>
      <c r="B31" s="9" t="str">
        <f>"23021807"</f>
        <v>23021807</v>
      </c>
      <c r="C31" s="9" t="str">
        <f>"230214"</f>
        <v>230214</v>
      </c>
      <c r="D31" s="10">
        <v>2</v>
      </c>
      <c r="E31" s="11" t="s">
        <v>6</v>
      </c>
    </row>
    <row r="32" spans="1:5" ht="15.75" customHeight="1">
      <c r="A32" s="9">
        <v>30</v>
      </c>
      <c r="B32" s="9" t="str">
        <f>"23021827"</f>
        <v>23021827</v>
      </c>
      <c r="C32" s="9" t="str">
        <f>"230214"</f>
        <v>230214</v>
      </c>
      <c r="D32" s="10">
        <v>2</v>
      </c>
      <c r="E32" s="11" t="s">
        <v>7</v>
      </c>
    </row>
    <row r="33" spans="1:5" ht="15.75" customHeight="1">
      <c r="A33" s="9">
        <v>31</v>
      </c>
      <c r="B33" s="9" t="str">
        <f>"23023126"</f>
        <v>23023126</v>
      </c>
      <c r="C33" s="9" t="str">
        <f>"230215"</f>
        <v>230215</v>
      </c>
      <c r="D33" s="10">
        <v>2</v>
      </c>
      <c r="E33" s="11" t="s">
        <v>6</v>
      </c>
    </row>
    <row r="34" spans="1:5" ht="15.75" customHeight="1">
      <c r="A34" s="9">
        <v>32</v>
      </c>
      <c r="B34" s="9" t="str">
        <f>"23031114"</f>
        <v>23031114</v>
      </c>
      <c r="C34" s="9" t="str">
        <f aca="true" t="shared" si="1" ref="C34:C47">"230201"</f>
        <v>230201</v>
      </c>
      <c r="D34" s="10">
        <v>3</v>
      </c>
      <c r="E34" s="11" t="s">
        <v>6</v>
      </c>
    </row>
    <row r="35" spans="1:5" ht="15.75" customHeight="1">
      <c r="A35" s="9">
        <v>33</v>
      </c>
      <c r="B35" s="9" t="str">
        <f>"23031208"</f>
        <v>23031208</v>
      </c>
      <c r="C35" s="9" t="str">
        <f t="shared" si="1"/>
        <v>230201</v>
      </c>
      <c r="D35" s="10">
        <v>3</v>
      </c>
      <c r="E35" s="11" t="s">
        <v>6</v>
      </c>
    </row>
    <row r="36" spans="1:5" ht="15.75" customHeight="1">
      <c r="A36" s="9">
        <v>34</v>
      </c>
      <c r="B36" s="9" t="str">
        <f>"23030830"</f>
        <v>23030830</v>
      </c>
      <c r="C36" s="9" t="str">
        <f t="shared" si="1"/>
        <v>230201</v>
      </c>
      <c r="D36" s="10">
        <v>3</v>
      </c>
      <c r="E36" s="11" t="s">
        <v>6</v>
      </c>
    </row>
    <row r="37" spans="1:5" ht="15.75" customHeight="1">
      <c r="A37" s="9">
        <v>35</v>
      </c>
      <c r="B37" s="9" t="str">
        <f>"23031412"</f>
        <v>23031412</v>
      </c>
      <c r="C37" s="9" t="str">
        <f t="shared" si="1"/>
        <v>230201</v>
      </c>
      <c r="D37" s="10">
        <v>3</v>
      </c>
      <c r="E37" s="11" t="s">
        <v>8</v>
      </c>
    </row>
    <row r="38" spans="1:5" ht="15.75" customHeight="1">
      <c r="A38" s="9">
        <v>36</v>
      </c>
      <c r="B38" s="9" t="str">
        <f>"23030116"</f>
        <v>23030116</v>
      </c>
      <c r="C38" s="9" t="str">
        <f t="shared" si="1"/>
        <v>230201</v>
      </c>
      <c r="D38" s="10">
        <v>3</v>
      </c>
      <c r="E38" s="11" t="s">
        <v>6</v>
      </c>
    </row>
    <row r="39" spans="1:5" ht="15.75" customHeight="1">
      <c r="A39" s="9">
        <v>37</v>
      </c>
      <c r="B39" s="9" t="str">
        <f>"23031302"</f>
        <v>23031302</v>
      </c>
      <c r="C39" s="9" t="str">
        <f t="shared" si="1"/>
        <v>230201</v>
      </c>
      <c r="D39" s="10">
        <v>3</v>
      </c>
      <c r="E39" s="11" t="s">
        <v>6</v>
      </c>
    </row>
    <row r="40" spans="1:5" ht="15.75" customHeight="1">
      <c r="A40" s="9">
        <v>38</v>
      </c>
      <c r="B40" s="9" t="str">
        <f>"23030501"</f>
        <v>23030501</v>
      </c>
      <c r="C40" s="9" t="str">
        <f t="shared" si="1"/>
        <v>230201</v>
      </c>
      <c r="D40" s="10">
        <v>3</v>
      </c>
      <c r="E40" s="11" t="s">
        <v>6</v>
      </c>
    </row>
    <row r="41" spans="1:5" ht="15.75" customHeight="1">
      <c r="A41" s="9">
        <v>39</v>
      </c>
      <c r="B41" s="9" t="str">
        <f>"23030224"</f>
        <v>23030224</v>
      </c>
      <c r="C41" s="9" t="str">
        <f t="shared" si="1"/>
        <v>230201</v>
      </c>
      <c r="D41" s="10">
        <v>3</v>
      </c>
      <c r="E41" s="11" t="s">
        <v>8</v>
      </c>
    </row>
    <row r="42" spans="1:5" ht="15.75" customHeight="1">
      <c r="A42" s="9">
        <v>40</v>
      </c>
      <c r="B42" s="9" t="str">
        <f>"23030517"</f>
        <v>23030517</v>
      </c>
      <c r="C42" s="9" t="str">
        <f t="shared" si="1"/>
        <v>230201</v>
      </c>
      <c r="D42" s="10">
        <v>3</v>
      </c>
      <c r="E42" s="11" t="s">
        <v>8</v>
      </c>
    </row>
    <row r="43" spans="1:5" ht="15.75" customHeight="1">
      <c r="A43" s="9">
        <v>41</v>
      </c>
      <c r="B43" s="9" t="str">
        <f>"23030423"</f>
        <v>23030423</v>
      </c>
      <c r="C43" s="9" t="str">
        <f t="shared" si="1"/>
        <v>230201</v>
      </c>
      <c r="D43" s="10">
        <v>3</v>
      </c>
      <c r="E43" s="11" t="s">
        <v>6</v>
      </c>
    </row>
    <row r="44" spans="1:5" ht="15.75" customHeight="1">
      <c r="A44" s="9">
        <v>42</v>
      </c>
      <c r="B44" s="9" t="str">
        <f>"23030616"</f>
        <v>23030616</v>
      </c>
      <c r="C44" s="9" t="str">
        <f t="shared" si="1"/>
        <v>230201</v>
      </c>
      <c r="D44" s="10">
        <v>3</v>
      </c>
      <c r="E44" s="11" t="s">
        <v>6</v>
      </c>
    </row>
    <row r="45" spans="1:5" ht="15.75" customHeight="1">
      <c r="A45" s="9">
        <v>43</v>
      </c>
      <c r="B45" s="9" t="str">
        <f>"23030811"</f>
        <v>23030811</v>
      </c>
      <c r="C45" s="9" t="str">
        <f t="shared" si="1"/>
        <v>230201</v>
      </c>
      <c r="D45" s="10">
        <v>3</v>
      </c>
      <c r="E45" s="11" t="s">
        <v>8</v>
      </c>
    </row>
    <row r="46" spans="1:5" ht="15.75" customHeight="1">
      <c r="A46" s="9">
        <v>44</v>
      </c>
      <c r="B46" s="9" t="str">
        <f>"23031409"</f>
        <v>23031409</v>
      </c>
      <c r="C46" s="9" t="str">
        <f t="shared" si="1"/>
        <v>230201</v>
      </c>
      <c r="D46" s="10">
        <v>3</v>
      </c>
      <c r="E46" s="11" t="s">
        <v>6</v>
      </c>
    </row>
    <row r="47" spans="1:5" ht="15.75" customHeight="1">
      <c r="A47" s="9">
        <v>45</v>
      </c>
      <c r="B47" s="9" t="str">
        <f>"23030707"</f>
        <v>23030707</v>
      </c>
      <c r="C47" s="9" t="str">
        <f t="shared" si="1"/>
        <v>230201</v>
      </c>
      <c r="D47" s="10">
        <v>3</v>
      </c>
      <c r="E47" s="11" t="s">
        <v>6</v>
      </c>
    </row>
    <row r="48" spans="1:5" ht="15.75" customHeight="1">
      <c r="A48" s="9">
        <v>46</v>
      </c>
      <c r="B48" s="9" t="str">
        <f>"23032616"</f>
        <v>23032616</v>
      </c>
      <c r="C48" s="9" t="str">
        <f aca="true" t="shared" si="2" ref="C48:C62">"230202"</f>
        <v>230202</v>
      </c>
      <c r="D48" s="10">
        <v>3</v>
      </c>
      <c r="E48" s="11" t="s">
        <v>6</v>
      </c>
    </row>
    <row r="49" spans="1:5" ht="15.75" customHeight="1">
      <c r="A49" s="9">
        <v>47</v>
      </c>
      <c r="B49" s="9" t="str">
        <f>"23031625"</f>
        <v>23031625</v>
      </c>
      <c r="C49" s="9" t="str">
        <f t="shared" si="2"/>
        <v>230202</v>
      </c>
      <c r="D49" s="10">
        <v>3</v>
      </c>
      <c r="E49" s="11" t="s">
        <v>6</v>
      </c>
    </row>
    <row r="50" spans="1:5" ht="15.75" customHeight="1">
      <c r="A50" s="9">
        <v>48</v>
      </c>
      <c r="B50" s="9" t="str">
        <f>"23032309"</f>
        <v>23032309</v>
      </c>
      <c r="C50" s="9" t="str">
        <f t="shared" si="2"/>
        <v>230202</v>
      </c>
      <c r="D50" s="10">
        <v>3</v>
      </c>
      <c r="E50" s="11" t="s">
        <v>8</v>
      </c>
    </row>
    <row r="51" spans="1:5" ht="15.75" customHeight="1">
      <c r="A51" s="9">
        <v>49</v>
      </c>
      <c r="B51" s="9" t="str">
        <f>"23031730"</f>
        <v>23031730</v>
      </c>
      <c r="C51" s="9" t="str">
        <f t="shared" si="2"/>
        <v>230202</v>
      </c>
      <c r="D51" s="10">
        <v>3</v>
      </c>
      <c r="E51" s="11" t="s">
        <v>6</v>
      </c>
    </row>
    <row r="52" spans="1:5" ht="15.75" customHeight="1">
      <c r="A52" s="9">
        <v>50</v>
      </c>
      <c r="B52" s="9" t="str">
        <f>"23032004"</f>
        <v>23032004</v>
      </c>
      <c r="C52" s="9" t="str">
        <f t="shared" si="2"/>
        <v>230202</v>
      </c>
      <c r="D52" s="10">
        <v>3</v>
      </c>
      <c r="E52" s="11" t="s">
        <v>6</v>
      </c>
    </row>
    <row r="53" spans="1:5" ht="15.75" customHeight="1">
      <c r="A53" s="9">
        <v>51</v>
      </c>
      <c r="B53" s="9" t="str">
        <f>"23032214"</f>
        <v>23032214</v>
      </c>
      <c r="C53" s="9" t="str">
        <f t="shared" si="2"/>
        <v>230202</v>
      </c>
      <c r="D53" s="10">
        <v>3</v>
      </c>
      <c r="E53" s="11" t="s">
        <v>6</v>
      </c>
    </row>
    <row r="54" spans="1:5" ht="15.75" customHeight="1">
      <c r="A54" s="9">
        <v>52</v>
      </c>
      <c r="B54" s="9" t="str">
        <f>"23032025"</f>
        <v>23032025</v>
      </c>
      <c r="C54" s="9" t="str">
        <f t="shared" si="2"/>
        <v>230202</v>
      </c>
      <c r="D54" s="10">
        <v>3</v>
      </c>
      <c r="E54" s="11" t="s">
        <v>8</v>
      </c>
    </row>
    <row r="55" spans="1:5" ht="15.75" customHeight="1">
      <c r="A55" s="9">
        <v>53</v>
      </c>
      <c r="B55" s="9" t="str">
        <f>"23032817"</f>
        <v>23032817</v>
      </c>
      <c r="C55" s="9" t="str">
        <f t="shared" si="2"/>
        <v>230202</v>
      </c>
      <c r="D55" s="10">
        <v>4</v>
      </c>
      <c r="E55" s="11" t="s">
        <v>6</v>
      </c>
    </row>
    <row r="56" spans="1:5" ht="15.75" customHeight="1">
      <c r="A56" s="9">
        <v>54</v>
      </c>
      <c r="B56" s="9" t="str">
        <f>"23032709"</f>
        <v>23032709</v>
      </c>
      <c r="C56" s="9" t="str">
        <f t="shared" si="2"/>
        <v>230202</v>
      </c>
      <c r="D56" s="10">
        <v>4</v>
      </c>
      <c r="E56" s="11" t="s">
        <v>6</v>
      </c>
    </row>
    <row r="57" spans="1:5" ht="15.75" customHeight="1">
      <c r="A57" s="9">
        <v>55</v>
      </c>
      <c r="B57" s="9" t="str">
        <f>"23032702"</f>
        <v>23032702</v>
      </c>
      <c r="C57" s="9" t="str">
        <f t="shared" si="2"/>
        <v>230202</v>
      </c>
      <c r="D57" s="10">
        <v>4</v>
      </c>
      <c r="E57" s="11" t="s">
        <v>8</v>
      </c>
    </row>
    <row r="58" spans="1:5" ht="15.75" customHeight="1">
      <c r="A58" s="9">
        <v>56</v>
      </c>
      <c r="B58" s="9" t="str">
        <f>"23032530"</f>
        <v>23032530</v>
      </c>
      <c r="C58" s="9" t="str">
        <f t="shared" si="2"/>
        <v>230202</v>
      </c>
      <c r="D58" s="10">
        <v>4</v>
      </c>
      <c r="E58" s="11" t="s">
        <v>6</v>
      </c>
    </row>
    <row r="59" spans="1:5" ht="15.75" customHeight="1">
      <c r="A59" s="9">
        <v>57</v>
      </c>
      <c r="B59" s="9" t="str">
        <f>"23032113"</f>
        <v>23032113</v>
      </c>
      <c r="C59" s="9" t="str">
        <f t="shared" si="2"/>
        <v>230202</v>
      </c>
      <c r="D59" s="10">
        <v>4</v>
      </c>
      <c r="E59" s="11" t="s">
        <v>8</v>
      </c>
    </row>
    <row r="60" spans="1:5" ht="15.75" customHeight="1">
      <c r="A60" s="9">
        <v>58</v>
      </c>
      <c r="B60" s="9" t="str">
        <f>"23032207"</f>
        <v>23032207</v>
      </c>
      <c r="C60" s="9" t="str">
        <f t="shared" si="2"/>
        <v>230202</v>
      </c>
      <c r="D60" s="10">
        <v>4</v>
      </c>
      <c r="E60" s="11" t="s">
        <v>6</v>
      </c>
    </row>
    <row r="61" spans="1:5" ht="15.75" customHeight="1">
      <c r="A61" s="9">
        <v>59</v>
      </c>
      <c r="B61" s="9" t="str">
        <f>"23032308"</f>
        <v>23032308</v>
      </c>
      <c r="C61" s="9" t="str">
        <f t="shared" si="2"/>
        <v>230202</v>
      </c>
      <c r="D61" s="10">
        <v>4</v>
      </c>
      <c r="E61" s="11" t="s">
        <v>7</v>
      </c>
    </row>
    <row r="62" spans="1:5" ht="15.75" customHeight="1">
      <c r="A62" s="9">
        <v>60</v>
      </c>
      <c r="B62" s="9" t="str">
        <f>"23031622"</f>
        <v>23031622</v>
      </c>
      <c r="C62" s="9" t="str">
        <f t="shared" si="2"/>
        <v>230202</v>
      </c>
      <c r="D62" s="10">
        <v>4</v>
      </c>
      <c r="E62" s="11" t="s">
        <v>6</v>
      </c>
    </row>
    <row r="63" spans="1:5" ht="15.75" customHeight="1">
      <c r="A63" s="9">
        <v>61</v>
      </c>
      <c r="B63" s="9" t="str">
        <f>"23034302"</f>
        <v>23034302</v>
      </c>
      <c r="C63" s="9" t="str">
        <f aca="true" t="shared" si="3" ref="C63:C77">"230203"</f>
        <v>230203</v>
      </c>
      <c r="D63" s="10">
        <v>4</v>
      </c>
      <c r="E63" s="11" t="s">
        <v>6</v>
      </c>
    </row>
    <row r="64" spans="1:5" ht="15.75" customHeight="1">
      <c r="A64" s="9">
        <v>62</v>
      </c>
      <c r="B64" s="9" t="str">
        <f>"23033915"</f>
        <v>23033915</v>
      </c>
      <c r="C64" s="9" t="str">
        <f t="shared" si="3"/>
        <v>230203</v>
      </c>
      <c r="D64" s="10">
        <v>4</v>
      </c>
      <c r="E64" s="11" t="s">
        <v>6</v>
      </c>
    </row>
    <row r="65" spans="1:5" ht="15.75" customHeight="1">
      <c r="A65" s="9">
        <v>63</v>
      </c>
      <c r="B65" s="9" t="str">
        <f>"23033722"</f>
        <v>23033722</v>
      </c>
      <c r="C65" s="9" t="str">
        <f t="shared" si="3"/>
        <v>230203</v>
      </c>
      <c r="D65" s="10">
        <v>4</v>
      </c>
      <c r="E65" s="11" t="s">
        <v>6</v>
      </c>
    </row>
    <row r="66" spans="1:5" ht="15.75" customHeight="1">
      <c r="A66" s="9">
        <v>64</v>
      </c>
      <c r="B66" s="9" t="str">
        <f>"23033523"</f>
        <v>23033523</v>
      </c>
      <c r="C66" s="9" t="str">
        <f t="shared" si="3"/>
        <v>230203</v>
      </c>
      <c r="D66" s="10">
        <v>4</v>
      </c>
      <c r="E66" s="11" t="s">
        <v>6</v>
      </c>
    </row>
    <row r="67" spans="1:5" ht="15.75" customHeight="1">
      <c r="A67" s="9">
        <v>65</v>
      </c>
      <c r="B67" s="9" t="str">
        <f>"23033016"</f>
        <v>23033016</v>
      </c>
      <c r="C67" s="9" t="str">
        <f t="shared" si="3"/>
        <v>230203</v>
      </c>
      <c r="D67" s="10">
        <v>4</v>
      </c>
      <c r="E67" s="11" t="s">
        <v>6</v>
      </c>
    </row>
    <row r="68" spans="1:5" ht="15.75" customHeight="1">
      <c r="A68" s="9">
        <v>66</v>
      </c>
      <c r="B68" s="9" t="str">
        <f>"23034414"</f>
        <v>23034414</v>
      </c>
      <c r="C68" s="9" t="str">
        <f t="shared" si="3"/>
        <v>230203</v>
      </c>
      <c r="D68" s="10">
        <v>4</v>
      </c>
      <c r="E68" s="11" t="s">
        <v>6</v>
      </c>
    </row>
    <row r="69" spans="1:5" ht="15.75" customHeight="1">
      <c r="A69" s="9">
        <v>67</v>
      </c>
      <c r="B69" s="9" t="str">
        <f>"23033130"</f>
        <v>23033130</v>
      </c>
      <c r="C69" s="9" t="str">
        <f t="shared" si="3"/>
        <v>230203</v>
      </c>
      <c r="D69" s="10">
        <v>4</v>
      </c>
      <c r="E69" s="11" t="s">
        <v>8</v>
      </c>
    </row>
    <row r="70" spans="1:5" ht="15.75" customHeight="1">
      <c r="A70" s="9">
        <v>68</v>
      </c>
      <c r="B70" s="9" t="str">
        <f>"23033129"</f>
        <v>23033129</v>
      </c>
      <c r="C70" s="9" t="str">
        <f t="shared" si="3"/>
        <v>230203</v>
      </c>
      <c r="D70" s="10">
        <v>4</v>
      </c>
      <c r="E70" s="11" t="s">
        <v>6</v>
      </c>
    </row>
    <row r="71" spans="1:5" ht="15.75" customHeight="1">
      <c r="A71" s="9">
        <v>69</v>
      </c>
      <c r="B71" s="9" t="str">
        <f>"23034206"</f>
        <v>23034206</v>
      </c>
      <c r="C71" s="9" t="str">
        <f t="shared" si="3"/>
        <v>230203</v>
      </c>
      <c r="D71" s="10">
        <v>4</v>
      </c>
      <c r="E71" s="11" t="s">
        <v>7</v>
      </c>
    </row>
    <row r="72" spans="1:5" ht="15.75" customHeight="1">
      <c r="A72" s="9">
        <v>70</v>
      </c>
      <c r="B72" s="9" t="str">
        <f>"23033205"</f>
        <v>23033205</v>
      </c>
      <c r="C72" s="9" t="str">
        <f t="shared" si="3"/>
        <v>230203</v>
      </c>
      <c r="D72" s="10">
        <v>4</v>
      </c>
      <c r="E72" s="11" t="s">
        <v>6</v>
      </c>
    </row>
    <row r="73" spans="1:5" ht="15.75" customHeight="1">
      <c r="A73" s="9">
        <v>71</v>
      </c>
      <c r="B73" s="9" t="str">
        <f>"23033025"</f>
        <v>23033025</v>
      </c>
      <c r="C73" s="9" t="str">
        <f t="shared" si="3"/>
        <v>230203</v>
      </c>
      <c r="D73" s="10">
        <v>4</v>
      </c>
      <c r="E73" s="11" t="s">
        <v>6</v>
      </c>
    </row>
    <row r="74" spans="1:5" ht="15.75" customHeight="1">
      <c r="A74" s="9">
        <v>72</v>
      </c>
      <c r="B74" s="9" t="str">
        <f>"23033628"</f>
        <v>23033628</v>
      </c>
      <c r="C74" s="9" t="str">
        <f t="shared" si="3"/>
        <v>230203</v>
      </c>
      <c r="D74" s="10">
        <v>4</v>
      </c>
      <c r="E74" s="11" t="s">
        <v>6</v>
      </c>
    </row>
    <row r="75" spans="1:5" ht="15.75" customHeight="1">
      <c r="A75" s="9">
        <v>73</v>
      </c>
      <c r="B75" s="9" t="str">
        <f>"23033907"</f>
        <v>23033907</v>
      </c>
      <c r="C75" s="9" t="str">
        <f t="shared" si="3"/>
        <v>230203</v>
      </c>
      <c r="D75" s="10">
        <v>4</v>
      </c>
      <c r="E75" s="11" t="s">
        <v>6</v>
      </c>
    </row>
    <row r="76" spans="1:5" ht="15.75" customHeight="1">
      <c r="A76" s="9">
        <v>74</v>
      </c>
      <c r="B76" s="9" t="str">
        <f>"23034010"</f>
        <v>23034010</v>
      </c>
      <c r="C76" s="9" t="str">
        <f t="shared" si="3"/>
        <v>230203</v>
      </c>
      <c r="D76" s="10">
        <v>5</v>
      </c>
      <c r="E76" s="11" t="s">
        <v>6</v>
      </c>
    </row>
    <row r="77" spans="1:5" ht="15.75" customHeight="1">
      <c r="A77" s="9">
        <v>75</v>
      </c>
      <c r="B77" s="9" t="str">
        <f>"23033819"</f>
        <v>23033819</v>
      </c>
      <c r="C77" s="9" t="str">
        <f t="shared" si="3"/>
        <v>230203</v>
      </c>
      <c r="D77" s="10">
        <v>5</v>
      </c>
      <c r="E77" s="11" t="s">
        <v>6</v>
      </c>
    </row>
    <row r="78" spans="1:5" ht="15.75" customHeight="1">
      <c r="A78" s="9">
        <v>76</v>
      </c>
      <c r="B78" s="9" t="str">
        <f>"23035527"</f>
        <v>23035527</v>
      </c>
      <c r="C78" s="9" t="str">
        <f aca="true" t="shared" si="4" ref="C78:C92">"230204"</f>
        <v>230204</v>
      </c>
      <c r="D78" s="10">
        <v>5</v>
      </c>
      <c r="E78" s="11" t="s">
        <v>8</v>
      </c>
    </row>
    <row r="79" spans="1:5" ht="15.75" customHeight="1">
      <c r="A79" s="9">
        <v>77</v>
      </c>
      <c r="B79" s="9" t="str">
        <f>"23035716"</f>
        <v>23035716</v>
      </c>
      <c r="C79" s="9" t="str">
        <f t="shared" si="4"/>
        <v>230204</v>
      </c>
      <c r="D79" s="10">
        <v>5</v>
      </c>
      <c r="E79" s="11" t="s">
        <v>8</v>
      </c>
    </row>
    <row r="80" spans="1:5" ht="15.75" customHeight="1">
      <c r="A80" s="9">
        <v>78</v>
      </c>
      <c r="B80" s="9" t="str">
        <f>"23034928"</f>
        <v>23034928</v>
      </c>
      <c r="C80" s="9" t="str">
        <f t="shared" si="4"/>
        <v>230204</v>
      </c>
      <c r="D80" s="10">
        <v>5</v>
      </c>
      <c r="E80" s="11" t="s">
        <v>8</v>
      </c>
    </row>
    <row r="81" spans="1:5" ht="15.75" customHeight="1">
      <c r="A81" s="9">
        <v>79</v>
      </c>
      <c r="B81" s="9" t="str">
        <f>"23034614"</f>
        <v>23034614</v>
      </c>
      <c r="C81" s="9" t="str">
        <f t="shared" si="4"/>
        <v>230204</v>
      </c>
      <c r="D81" s="10">
        <v>5</v>
      </c>
      <c r="E81" s="11" t="s">
        <v>6</v>
      </c>
    </row>
    <row r="82" spans="1:5" ht="15.75" customHeight="1">
      <c r="A82" s="9">
        <v>80</v>
      </c>
      <c r="B82" s="9" t="str">
        <f>"23035827"</f>
        <v>23035827</v>
      </c>
      <c r="C82" s="9" t="str">
        <f t="shared" si="4"/>
        <v>230204</v>
      </c>
      <c r="D82" s="10">
        <v>5</v>
      </c>
      <c r="E82" s="11" t="s">
        <v>6</v>
      </c>
    </row>
    <row r="83" spans="1:5" ht="15.75" customHeight="1">
      <c r="A83" s="9">
        <v>81</v>
      </c>
      <c r="B83" s="9" t="str">
        <f>"23035208"</f>
        <v>23035208</v>
      </c>
      <c r="C83" s="9" t="str">
        <f t="shared" si="4"/>
        <v>230204</v>
      </c>
      <c r="D83" s="10">
        <v>5</v>
      </c>
      <c r="E83" s="11" t="s">
        <v>6</v>
      </c>
    </row>
    <row r="84" spans="1:5" ht="15.75" customHeight="1">
      <c r="A84" s="9">
        <v>82</v>
      </c>
      <c r="B84" s="9" t="str">
        <f>"23035505"</f>
        <v>23035505</v>
      </c>
      <c r="C84" s="9" t="str">
        <f t="shared" si="4"/>
        <v>230204</v>
      </c>
      <c r="D84" s="10">
        <v>5</v>
      </c>
      <c r="E84" s="11" t="s">
        <v>6</v>
      </c>
    </row>
    <row r="85" spans="1:5" ht="15.75" customHeight="1">
      <c r="A85" s="9">
        <v>83</v>
      </c>
      <c r="B85" s="9" t="str">
        <f>"23035923"</f>
        <v>23035923</v>
      </c>
      <c r="C85" s="9" t="str">
        <f t="shared" si="4"/>
        <v>230204</v>
      </c>
      <c r="D85" s="10">
        <v>5</v>
      </c>
      <c r="E85" s="11" t="s">
        <v>6</v>
      </c>
    </row>
    <row r="86" spans="1:5" ht="15.75" customHeight="1">
      <c r="A86" s="9">
        <v>84</v>
      </c>
      <c r="B86" s="9" t="str">
        <f>"23035926"</f>
        <v>23035926</v>
      </c>
      <c r="C86" s="9" t="str">
        <f t="shared" si="4"/>
        <v>230204</v>
      </c>
      <c r="D86" s="10">
        <v>5</v>
      </c>
      <c r="E86" s="11" t="s">
        <v>6</v>
      </c>
    </row>
    <row r="87" spans="1:5" ht="15.75" customHeight="1">
      <c r="A87" s="9">
        <v>85</v>
      </c>
      <c r="B87" s="9" t="str">
        <f>"23035924"</f>
        <v>23035924</v>
      </c>
      <c r="C87" s="9" t="str">
        <f t="shared" si="4"/>
        <v>230204</v>
      </c>
      <c r="D87" s="10">
        <v>5</v>
      </c>
      <c r="E87" s="11" t="s">
        <v>6</v>
      </c>
    </row>
    <row r="88" spans="1:5" ht="15.75" customHeight="1">
      <c r="A88" s="9">
        <v>86</v>
      </c>
      <c r="B88" s="9" t="str">
        <f>"23035921"</f>
        <v>23035921</v>
      </c>
      <c r="C88" s="9" t="str">
        <f t="shared" si="4"/>
        <v>230204</v>
      </c>
      <c r="D88" s="10">
        <v>5</v>
      </c>
      <c r="E88" s="11" t="s">
        <v>6</v>
      </c>
    </row>
    <row r="89" spans="1:5" ht="15.75" customHeight="1">
      <c r="A89" s="9">
        <v>87</v>
      </c>
      <c r="B89" s="9" t="str">
        <f>"23034903"</f>
        <v>23034903</v>
      </c>
      <c r="C89" s="9" t="str">
        <f t="shared" si="4"/>
        <v>230204</v>
      </c>
      <c r="D89" s="10">
        <v>5</v>
      </c>
      <c r="E89" s="11" t="s">
        <v>6</v>
      </c>
    </row>
    <row r="90" spans="1:5" ht="15.75" customHeight="1">
      <c r="A90" s="9">
        <v>88</v>
      </c>
      <c r="B90" s="9" t="str">
        <f>"23035224"</f>
        <v>23035224</v>
      </c>
      <c r="C90" s="9" t="str">
        <f t="shared" si="4"/>
        <v>230204</v>
      </c>
      <c r="D90" s="10">
        <v>5</v>
      </c>
      <c r="E90" s="11" t="s">
        <v>6</v>
      </c>
    </row>
    <row r="91" spans="1:5" ht="15.75" customHeight="1">
      <c r="A91" s="9">
        <v>89</v>
      </c>
      <c r="B91" s="9" t="str">
        <f>"23036001"</f>
        <v>23036001</v>
      </c>
      <c r="C91" s="9" t="str">
        <f t="shared" si="4"/>
        <v>230204</v>
      </c>
      <c r="D91" s="10">
        <v>5</v>
      </c>
      <c r="E91" s="11" t="s">
        <v>6</v>
      </c>
    </row>
    <row r="92" spans="1:5" ht="15.75" customHeight="1">
      <c r="A92" s="9">
        <v>90</v>
      </c>
      <c r="B92" s="9" t="str">
        <f>"23035830"</f>
        <v>23035830</v>
      </c>
      <c r="C92" s="9" t="str">
        <f t="shared" si="4"/>
        <v>230204</v>
      </c>
      <c r="D92" s="10">
        <v>5</v>
      </c>
      <c r="E92" s="11" t="s">
        <v>6</v>
      </c>
    </row>
    <row r="93" spans="1:5" ht="15.75" customHeight="1">
      <c r="A93" s="9">
        <v>91</v>
      </c>
      <c r="B93" s="9" t="str">
        <f>"23040606"</f>
        <v>23040606</v>
      </c>
      <c r="C93" s="9" t="str">
        <f aca="true" t="shared" si="5" ref="C93:C103">"230205"</f>
        <v>230205</v>
      </c>
      <c r="D93" s="10">
        <v>5</v>
      </c>
      <c r="E93" s="11" t="s">
        <v>6</v>
      </c>
    </row>
    <row r="94" spans="1:5" ht="15.75" customHeight="1">
      <c r="A94" s="9">
        <v>92</v>
      </c>
      <c r="B94" s="9" t="str">
        <f>"23040714"</f>
        <v>23040714</v>
      </c>
      <c r="C94" s="9" t="str">
        <f t="shared" si="5"/>
        <v>230205</v>
      </c>
      <c r="D94" s="10">
        <v>5</v>
      </c>
      <c r="E94" s="11" t="s">
        <v>6</v>
      </c>
    </row>
    <row r="95" spans="1:5" ht="15.75" customHeight="1">
      <c r="A95" s="9">
        <v>93</v>
      </c>
      <c r="B95" s="9" t="str">
        <f>"23040503"</f>
        <v>23040503</v>
      </c>
      <c r="C95" s="9" t="str">
        <f t="shared" si="5"/>
        <v>230205</v>
      </c>
      <c r="D95" s="10">
        <v>5</v>
      </c>
      <c r="E95" s="11" t="s">
        <v>8</v>
      </c>
    </row>
    <row r="96" spans="1:5" ht="15.75" customHeight="1">
      <c r="A96" s="9">
        <v>94</v>
      </c>
      <c r="B96" s="9" t="str">
        <f>"23041211"</f>
        <v>23041211</v>
      </c>
      <c r="C96" s="9" t="str">
        <f t="shared" si="5"/>
        <v>230205</v>
      </c>
      <c r="D96" s="10">
        <v>5</v>
      </c>
      <c r="E96" s="11" t="s">
        <v>6</v>
      </c>
    </row>
    <row r="97" spans="1:5" ht="15.75" customHeight="1">
      <c r="A97" s="9">
        <v>95</v>
      </c>
      <c r="B97" s="9" t="str">
        <f>"23040415"</f>
        <v>23040415</v>
      </c>
      <c r="C97" s="9" t="str">
        <f t="shared" si="5"/>
        <v>230205</v>
      </c>
      <c r="D97" s="10">
        <v>6</v>
      </c>
      <c r="E97" s="11" t="s">
        <v>7</v>
      </c>
    </row>
    <row r="98" spans="1:5" ht="15.75" customHeight="1">
      <c r="A98" s="9">
        <v>96</v>
      </c>
      <c r="B98" s="9" t="str">
        <f>"23040928"</f>
        <v>23040928</v>
      </c>
      <c r="C98" s="9" t="str">
        <f t="shared" si="5"/>
        <v>230205</v>
      </c>
      <c r="D98" s="10">
        <v>6</v>
      </c>
      <c r="E98" s="11" t="s">
        <v>6</v>
      </c>
    </row>
    <row r="99" spans="1:5" ht="15.75" customHeight="1">
      <c r="A99" s="9">
        <v>97</v>
      </c>
      <c r="B99" s="9" t="str">
        <f>"23040616"</f>
        <v>23040616</v>
      </c>
      <c r="C99" s="9" t="str">
        <f t="shared" si="5"/>
        <v>230205</v>
      </c>
      <c r="D99" s="10">
        <v>6</v>
      </c>
      <c r="E99" s="11" t="s">
        <v>6</v>
      </c>
    </row>
    <row r="100" spans="1:5" ht="15.75" customHeight="1">
      <c r="A100" s="9">
        <v>98</v>
      </c>
      <c r="B100" s="9" t="str">
        <f>"23040701"</f>
        <v>23040701</v>
      </c>
      <c r="C100" s="9" t="str">
        <f t="shared" si="5"/>
        <v>230205</v>
      </c>
      <c r="D100" s="10">
        <v>6</v>
      </c>
      <c r="E100" s="11" t="s">
        <v>6</v>
      </c>
    </row>
    <row r="101" spans="1:5" ht="15.75" customHeight="1">
      <c r="A101" s="9">
        <v>99</v>
      </c>
      <c r="B101" s="9" t="str">
        <f>"23041305"</f>
        <v>23041305</v>
      </c>
      <c r="C101" s="9" t="str">
        <f t="shared" si="5"/>
        <v>230205</v>
      </c>
      <c r="D101" s="10">
        <v>6</v>
      </c>
      <c r="E101" s="11" t="s">
        <v>6</v>
      </c>
    </row>
    <row r="102" spans="1:5" ht="15.75" customHeight="1">
      <c r="A102" s="9">
        <v>100</v>
      </c>
      <c r="B102" s="9" t="str">
        <f>"23041005"</f>
        <v>23041005</v>
      </c>
      <c r="C102" s="9" t="str">
        <f t="shared" si="5"/>
        <v>230205</v>
      </c>
      <c r="D102" s="10">
        <v>6</v>
      </c>
      <c r="E102" s="11" t="s">
        <v>8</v>
      </c>
    </row>
    <row r="103" spans="1:5" ht="15.75" customHeight="1">
      <c r="A103" s="9">
        <v>101</v>
      </c>
      <c r="B103" s="9" t="str">
        <f>"23040710"</f>
        <v>23040710</v>
      </c>
      <c r="C103" s="9" t="str">
        <f t="shared" si="5"/>
        <v>230205</v>
      </c>
      <c r="D103" s="10">
        <v>6</v>
      </c>
      <c r="E103" s="11" t="s">
        <v>6</v>
      </c>
    </row>
    <row r="104" spans="1:5" ht="15.75" customHeight="1">
      <c r="A104" s="9">
        <v>102</v>
      </c>
      <c r="B104" s="9" t="str">
        <f>"23041411"</f>
        <v>23041411</v>
      </c>
      <c r="C104" s="9" t="str">
        <f aca="true" t="shared" si="6" ref="C104:C114">"230206"</f>
        <v>230206</v>
      </c>
      <c r="D104" s="10">
        <v>6</v>
      </c>
      <c r="E104" s="11" t="s">
        <v>6</v>
      </c>
    </row>
    <row r="105" spans="1:5" ht="15.75" customHeight="1">
      <c r="A105" s="9">
        <v>103</v>
      </c>
      <c r="B105" s="9" t="str">
        <f>"23041406"</f>
        <v>23041406</v>
      </c>
      <c r="C105" s="9" t="str">
        <f t="shared" si="6"/>
        <v>230206</v>
      </c>
      <c r="D105" s="10">
        <v>6</v>
      </c>
      <c r="E105" s="11" t="s">
        <v>6</v>
      </c>
    </row>
    <row r="106" spans="1:5" ht="15.75" customHeight="1">
      <c r="A106" s="9">
        <v>104</v>
      </c>
      <c r="B106" s="9" t="str">
        <f>"23041612"</f>
        <v>23041612</v>
      </c>
      <c r="C106" s="9" t="str">
        <f t="shared" si="6"/>
        <v>230206</v>
      </c>
      <c r="D106" s="10">
        <v>6</v>
      </c>
      <c r="E106" s="11" t="s">
        <v>6</v>
      </c>
    </row>
    <row r="107" spans="1:5" ht="15.75" customHeight="1">
      <c r="A107" s="9">
        <v>105</v>
      </c>
      <c r="B107" s="9" t="str">
        <f>"23042619"</f>
        <v>23042619</v>
      </c>
      <c r="C107" s="9" t="str">
        <f t="shared" si="6"/>
        <v>230206</v>
      </c>
      <c r="D107" s="10">
        <v>6</v>
      </c>
      <c r="E107" s="11" t="s">
        <v>6</v>
      </c>
    </row>
    <row r="108" spans="1:5" ht="15.75" customHeight="1">
      <c r="A108" s="9">
        <v>106</v>
      </c>
      <c r="B108" s="9" t="str">
        <f>"23041521"</f>
        <v>23041521</v>
      </c>
      <c r="C108" s="9" t="str">
        <f t="shared" si="6"/>
        <v>230206</v>
      </c>
      <c r="D108" s="10">
        <v>6</v>
      </c>
      <c r="E108" s="11" t="s">
        <v>9</v>
      </c>
    </row>
    <row r="109" spans="1:5" ht="15.75" customHeight="1">
      <c r="A109" s="9">
        <v>107</v>
      </c>
      <c r="B109" s="9" t="str">
        <f>"23042228"</f>
        <v>23042228</v>
      </c>
      <c r="C109" s="9" t="str">
        <f t="shared" si="6"/>
        <v>230206</v>
      </c>
      <c r="D109" s="10">
        <v>6</v>
      </c>
      <c r="E109" s="11" t="s">
        <v>6</v>
      </c>
    </row>
    <row r="110" spans="1:5" ht="15.75" customHeight="1">
      <c r="A110" s="9">
        <v>108</v>
      </c>
      <c r="B110" s="9" t="str">
        <f>"23041815"</f>
        <v>23041815</v>
      </c>
      <c r="C110" s="9" t="str">
        <f t="shared" si="6"/>
        <v>230206</v>
      </c>
      <c r="D110" s="10">
        <v>6</v>
      </c>
      <c r="E110" s="11" t="s">
        <v>6</v>
      </c>
    </row>
    <row r="111" spans="1:5" ht="15.75" customHeight="1">
      <c r="A111" s="9">
        <v>109</v>
      </c>
      <c r="B111" s="9" t="str">
        <f>"23042524"</f>
        <v>23042524</v>
      </c>
      <c r="C111" s="9" t="str">
        <f t="shared" si="6"/>
        <v>230206</v>
      </c>
      <c r="D111" s="10">
        <v>6</v>
      </c>
      <c r="E111" s="11" t="s">
        <v>6</v>
      </c>
    </row>
    <row r="112" spans="1:5" ht="15.75" customHeight="1">
      <c r="A112" s="9">
        <v>110</v>
      </c>
      <c r="B112" s="9" t="str">
        <f>"23041803"</f>
        <v>23041803</v>
      </c>
      <c r="C112" s="9" t="str">
        <f t="shared" si="6"/>
        <v>230206</v>
      </c>
      <c r="D112" s="10">
        <v>6</v>
      </c>
      <c r="E112" s="11" t="s">
        <v>6</v>
      </c>
    </row>
    <row r="113" spans="1:5" ht="15.75" customHeight="1">
      <c r="A113" s="9">
        <v>111</v>
      </c>
      <c r="B113" s="9" t="str">
        <f>"23042301"</f>
        <v>23042301</v>
      </c>
      <c r="C113" s="9" t="str">
        <f t="shared" si="6"/>
        <v>230206</v>
      </c>
      <c r="D113" s="10">
        <v>6</v>
      </c>
      <c r="E113" s="11" t="s">
        <v>8</v>
      </c>
    </row>
    <row r="114" spans="1:5" ht="15.75" customHeight="1">
      <c r="A114" s="9">
        <v>112</v>
      </c>
      <c r="B114" s="9" t="str">
        <f>"23042220"</f>
        <v>23042220</v>
      </c>
      <c r="C114" s="9" t="str">
        <f t="shared" si="6"/>
        <v>230206</v>
      </c>
      <c r="D114" s="10">
        <v>6</v>
      </c>
      <c r="E114" s="11" t="s">
        <v>7</v>
      </c>
    </row>
    <row r="115" spans="1:5" ht="15.75" customHeight="1">
      <c r="A115" s="9">
        <v>113</v>
      </c>
      <c r="B115" s="9" t="str">
        <f>"23042715"</f>
        <v>23042715</v>
      </c>
      <c r="C115" s="9" t="str">
        <f aca="true" t="shared" si="7" ref="C115:C127">"230207"</f>
        <v>230207</v>
      </c>
      <c r="D115" s="10">
        <v>6</v>
      </c>
      <c r="E115" s="11" t="s">
        <v>8</v>
      </c>
    </row>
    <row r="116" spans="1:5" ht="15.75" customHeight="1">
      <c r="A116" s="9">
        <v>114</v>
      </c>
      <c r="B116" s="9" t="str">
        <f>"23043130"</f>
        <v>23043130</v>
      </c>
      <c r="C116" s="9" t="str">
        <f t="shared" si="7"/>
        <v>230207</v>
      </c>
      <c r="D116" s="10">
        <v>6</v>
      </c>
      <c r="E116" s="11" t="s">
        <v>6</v>
      </c>
    </row>
    <row r="117" spans="1:5" ht="15.75" customHeight="1">
      <c r="A117" s="9">
        <v>115</v>
      </c>
      <c r="B117" s="9" t="str">
        <f>"23043516"</f>
        <v>23043516</v>
      </c>
      <c r="C117" s="9" t="str">
        <f t="shared" si="7"/>
        <v>230207</v>
      </c>
      <c r="D117" s="10">
        <v>6</v>
      </c>
      <c r="E117" s="11" t="s">
        <v>6</v>
      </c>
    </row>
    <row r="118" spans="1:5" ht="15.75" customHeight="1">
      <c r="A118" s="9">
        <v>116</v>
      </c>
      <c r="B118" s="9" t="str">
        <f>"23043527"</f>
        <v>23043527</v>
      </c>
      <c r="C118" s="9" t="str">
        <f t="shared" si="7"/>
        <v>230207</v>
      </c>
      <c r="D118" s="10">
        <v>7</v>
      </c>
      <c r="E118" s="11" t="s">
        <v>6</v>
      </c>
    </row>
    <row r="119" spans="1:5" ht="15.75" customHeight="1">
      <c r="A119" s="9">
        <v>117</v>
      </c>
      <c r="B119" s="9" t="str">
        <f>"23043405"</f>
        <v>23043405</v>
      </c>
      <c r="C119" s="9" t="str">
        <f t="shared" si="7"/>
        <v>230207</v>
      </c>
      <c r="D119" s="10">
        <v>7</v>
      </c>
      <c r="E119" s="11" t="s">
        <v>6</v>
      </c>
    </row>
    <row r="120" spans="1:5" ht="15.75" customHeight="1">
      <c r="A120" s="9">
        <v>118</v>
      </c>
      <c r="B120" s="9" t="str">
        <f>"23043912"</f>
        <v>23043912</v>
      </c>
      <c r="C120" s="9" t="str">
        <f t="shared" si="7"/>
        <v>230207</v>
      </c>
      <c r="D120" s="10">
        <v>7</v>
      </c>
      <c r="E120" s="11" t="s">
        <v>6</v>
      </c>
    </row>
    <row r="121" spans="1:5" ht="15.75" customHeight="1">
      <c r="A121" s="9">
        <v>119</v>
      </c>
      <c r="B121" s="9" t="str">
        <f>"23042815"</f>
        <v>23042815</v>
      </c>
      <c r="C121" s="9" t="str">
        <f t="shared" si="7"/>
        <v>230207</v>
      </c>
      <c r="D121" s="10">
        <v>7</v>
      </c>
      <c r="E121" s="11" t="s">
        <v>6</v>
      </c>
    </row>
    <row r="122" spans="1:5" ht="15.75" customHeight="1">
      <c r="A122" s="9">
        <v>120</v>
      </c>
      <c r="B122" s="9" t="str">
        <f>"23043803"</f>
        <v>23043803</v>
      </c>
      <c r="C122" s="9" t="str">
        <f t="shared" si="7"/>
        <v>230207</v>
      </c>
      <c r="D122" s="10">
        <v>7</v>
      </c>
      <c r="E122" s="11" t="s">
        <v>6</v>
      </c>
    </row>
    <row r="123" spans="1:5" ht="15.75" customHeight="1">
      <c r="A123" s="9">
        <v>121</v>
      </c>
      <c r="B123" s="9" t="str">
        <f>"23042821"</f>
        <v>23042821</v>
      </c>
      <c r="C123" s="9" t="str">
        <f t="shared" si="7"/>
        <v>230207</v>
      </c>
      <c r="D123" s="10">
        <v>7</v>
      </c>
      <c r="E123" s="11" t="s">
        <v>6</v>
      </c>
    </row>
    <row r="124" spans="1:5" ht="15.75" customHeight="1">
      <c r="A124" s="9">
        <v>122</v>
      </c>
      <c r="B124" s="9" t="str">
        <f>"23043215"</f>
        <v>23043215</v>
      </c>
      <c r="C124" s="9" t="str">
        <f t="shared" si="7"/>
        <v>230207</v>
      </c>
      <c r="D124" s="10">
        <v>7</v>
      </c>
      <c r="E124" s="11" t="s">
        <v>6</v>
      </c>
    </row>
    <row r="125" spans="1:5" ht="15.75" customHeight="1">
      <c r="A125" s="9">
        <v>123</v>
      </c>
      <c r="B125" s="9" t="str">
        <f>"23043621"</f>
        <v>23043621</v>
      </c>
      <c r="C125" s="9" t="str">
        <f t="shared" si="7"/>
        <v>230207</v>
      </c>
      <c r="D125" s="10">
        <v>7</v>
      </c>
      <c r="E125" s="11" t="s">
        <v>6</v>
      </c>
    </row>
    <row r="126" spans="1:5" ht="15.75" customHeight="1">
      <c r="A126" s="9">
        <v>124</v>
      </c>
      <c r="B126" s="9" t="str">
        <f>"23043315"</f>
        <v>23043315</v>
      </c>
      <c r="C126" s="9" t="str">
        <f t="shared" si="7"/>
        <v>230207</v>
      </c>
      <c r="D126" s="10">
        <v>7</v>
      </c>
      <c r="E126" s="11" t="s">
        <v>6</v>
      </c>
    </row>
    <row r="127" spans="1:5" ht="15.75" customHeight="1">
      <c r="A127" s="9">
        <v>125</v>
      </c>
      <c r="B127" s="9" t="str">
        <f>"23043116"</f>
        <v>23043116</v>
      </c>
      <c r="C127" s="9" t="str">
        <f t="shared" si="7"/>
        <v>230207</v>
      </c>
      <c r="D127" s="10">
        <v>7</v>
      </c>
      <c r="E127" s="11" t="s">
        <v>6</v>
      </c>
    </row>
    <row r="128" spans="1:5" ht="15.75" customHeight="1">
      <c r="A128" s="9">
        <v>126</v>
      </c>
      <c r="B128" s="9" t="str">
        <f>"23044116"</f>
        <v>23044116</v>
      </c>
      <c r="C128" s="9" t="str">
        <f aca="true" t="shared" si="8" ref="C128:C133">"230208"</f>
        <v>230208</v>
      </c>
      <c r="D128" s="10">
        <v>7</v>
      </c>
      <c r="E128" s="11" t="s">
        <v>8</v>
      </c>
    </row>
    <row r="129" spans="1:5" ht="15.75" customHeight="1">
      <c r="A129" s="9">
        <v>127</v>
      </c>
      <c r="B129" s="9" t="str">
        <f>"23044618"</f>
        <v>23044618</v>
      </c>
      <c r="C129" s="9" t="str">
        <f t="shared" si="8"/>
        <v>230208</v>
      </c>
      <c r="D129" s="10">
        <v>7</v>
      </c>
      <c r="E129" s="11" t="s">
        <v>6</v>
      </c>
    </row>
    <row r="130" spans="1:5" ht="15.75" customHeight="1">
      <c r="A130" s="9">
        <v>128</v>
      </c>
      <c r="B130" s="9" t="str">
        <f>"23044301"</f>
        <v>23044301</v>
      </c>
      <c r="C130" s="9" t="str">
        <f t="shared" si="8"/>
        <v>230208</v>
      </c>
      <c r="D130" s="10">
        <v>7</v>
      </c>
      <c r="E130" s="11" t="s">
        <v>7</v>
      </c>
    </row>
    <row r="131" spans="1:5" ht="15.75" customHeight="1">
      <c r="A131" s="9">
        <v>129</v>
      </c>
      <c r="B131" s="9" t="str">
        <f>"23044506"</f>
        <v>23044506</v>
      </c>
      <c r="C131" s="9" t="str">
        <f t="shared" si="8"/>
        <v>230208</v>
      </c>
      <c r="D131" s="13">
        <v>7</v>
      </c>
      <c r="E131" s="11" t="s">
        <v>7</v>
      </c>
    </row>
    <row r="132" spans="1:5" ht="15.75" customHeight="1">
      <c r="A132" s="9">
        <v>130</v>
      </c>
      <c r="B132" s="9" t="str">
        <f>"23044903"</f>
        <v>23044903</v>
      </c>
      <c r="C132" s="9" t="str">
        <f t="shared" si="8"/>
        <v>230208</v>
      </c>
      <c r="D132" s="10">
        <v>7</v>
      </c>
      <c r="E132" s="11" t="s">
        <v>6</v>
      </c>
    </row>
    <row r="133" spans="1:5" ht="15.75" customHeight="1">
      <c r="A133" s="9">
        <v>131</v>
      </c>
      <c r="B133" s="9" t="str">
        <f>"23045102"</f>
        <v>23045102</v>
      </c>
      <c r="C133" s="9" t="str">
        <f t="shared" si="8"/>
        <v>230208</v>
      </c>
      <c r="D133" s="10">
        <v>7</v>
      </c>
      <c r="E133" s="11" t="s">
        <v>6</v>
      </c>
    </row>
    <row r="134" spans="1:5" ht="15.75" customHeight="1">
      <c r="A134" s="9">
        <v>132</v>
      </c>
      <c r="B134" s="9" t="str">
        <f>"23045509"</f>
        <v>23045509</v>
      </c>
      <c r="C134" s="9" t="str">
        <f aca="true" t="shared" si="9" ref="C134:C147">"230209"</f>
        <v>230209</v>
      </c>
      <c r="D134" s="10">
        <v>7</v>
      </c>
      <c r="E134" s="11" t="s">
        <v>6</v>
      </c>
    </row>
    <row r="135" spans="1:5" ht="15.75" customHeight="1">
      <c r="A135" s="9">
        <v>133</v>
      </c>
      <c r="B135" s="9" t="str">
        <f>"23045702"</f>
        <v>23045702</v>
      </c>
      <c r="C135" s="9" t="str">
        <f t="shared" si="9"/>
        <v>230209</v>
      </c>
      <c r="D135" s="10">
        <v>7</v>
      </c>
      <c r="E135" s="11" t="s">
        <v>6</v>
      </c>
    </row>
    <row r="136" spans="1:5" ht="15.75" customHeight="1">
      <c r="A136" s="9">
        <v>134</v>
      </c>
      <c r="B136" s="9" t="str">
        <f>"23045907"</f>
        <v>23045907</v>
      </c>
      <c r="C136" s="9" t="str">
        <f t="shared" si="9"/>
        <v>230209</v>
      </c>
      <c r="D136" s="10">
        <v>7</v>
      </c>
      <c r="E136" s="11" t="s">
        <v>8</v>
      </c>
    </row>
    <row r="137" spans="1:5" ht="15.75" customHeight="1">
      <c r="A137" s="9">
        <v>135</v>
      </c>
      <c r="B137" s="9" t="str">
        <f>"23045809"</f>
        <v>23045809</v>
      </c>
      <c r="C137" s="9" t="str">
        <f t="shared" si="9"/>
        <v>230209</v>
      </c>
      <c r="D137" s="10">
        <v>7</v>
      </c>
      <c r="E137" s="11" t="s">
        <v>6</v>
      </c>
    </row>
    <row r="138" spans="1:5" ht="15.75" customHeight="1">
      <c r="A138" s="9">
        <v>136</v>
      </c>
      <c r="B138" s="9" t="str">
        <f>"23045420"</f>
        <v>23045420</v>
      </c>
      <c r="C138" s="9" t="str">
        <f t="shared" si="9"/>
        <v>230209</v>
      </c>
      <c r="D138" s="10">
        <v>7</v>
      </c>
      <c r="E138" s="11" t="s">
        <v>6</v>
      </c>
    </row>
    <row r="139" spans="1:5" ht="15.75" customHeight="1">
      <c r="A139" s="9">
        <v>137</v>
      </c>
      <c r="B139" s="9" t="str">
        <f>"23045913"</f>
        <v>23045913</v>
      </c>
      <c r="C139" s="9" t="str">
        <f t="shared" si="9"/>
        <v>230209</v>
      </c>
      <c r="D139" s="10">
        <v>8</v>
      </c>
      <c r="E139" s="11" t="s">
        <v>6</v>
      </c>
    </row>
    <row r="140" spans="1:5" ht="15.75" customHeight="1">
      <c r="A140" s="9">
        <v>138</v>
      </c>
      <c r="B140" s="9" t="str">
        <f>"23045513"</f>
        <v>23045513</v>
      </c>
      <c r="C140" s="9" t="str">
        <f t="shared" si="9"/>
        <v>230209</v>
      </c>
      <c r="D140" s="10">
        <v>8</v>
      </c>
      <c r="E140" s="11" t="s">
        <v>6</v>
      </c>
    </row>
    <row r="141" spans="1:5" ht="15.75" customHeight="1">
      <c r="A141" s="9">
        <v>139</v>
      </c>
      <c r="B141" s="9" t="str">
        <f>"23045427"</f>
        <v>23045427</v>
      </c>
      <c r="C141" s="9" t="str">
        <f t="shared" si="9"/>
        <v>230209</v>
      </c>
      <c r="D141" s="10">
        <v>8</v>
      </c>
      <c r="E141" s="11" t="s">
        <v>6</v>
      </c>
    </row>
    <row r="142" spans="1:5" ht="15.75" customHeight="1">
      <c r="A142" s="9">
        <v>140</v>
      </c>
      <c r="B142" s="9" t="str">
        <f>"23045211"</f>
        <v>23045211</v>
      </c>
      <c r="C142" s="9" t="str">
        <f t="shared" si="9"/>
        <v>230209</v>
      </c>
      <c r="D142" s="10">
        <v>8</v>
      </c>
      <c r="E142" s="11" t="s">
        <v>6</v>
      </c>
    </row>
    <row r="143" spans="1:5" ht="15.75" customHeight="1">
      <c r="A143" s="9">
        <v>141</v>
      </c>
      <c r="B143" s="9" t="str">
        <f>"23045905"</f>
        <v>23045905</v>
      </c>
      <c r="C143" s="9" t="str">
        <f t="shared" si="9"/>
        <v>230209</v>
      </c>
      <c r="D143" s="10">
        <v>8</v>
      </c>
      <c r="E143" s="11" t="s">
        <v>6</v>
      </c>
    </row>
    <row r="144" spans="1:5" ht="15.75" customHeight="1">
      <c r="A144" s="9">
        <v>142</v>
      </c>
      <c r="B144" s="9" t="str">
        <f>"23045120"</f>
        <v>23045120</v>
      </c>
      <c r="C144" s="9" t="str">
        <f t="shared" si="9"/>
        <v>230209</v>
      </c>
      <c r="D144" s="10">
        <v>8</v>
      </c>
      <c r="E144" s="11" t="s">
        <v>6</v>
      </c>
    </row>
    <row r="145" spans="1:5" ht="15.75" customHeight="1">
      <c r="A145" s="9">
        <v>143</v>
      </c>
      <c r="B145" s="9" t="str">
        <f>"23045614"</f>
        <v>23045614</v>
      </c>
      <c r="C145" s="9" t="str">
        <f t="shared" si="9"/>
        <v>230209</v>
      </c>
      <c r="D145" s="10">
        <v>8</v>
      </c>
      <c r="E145" s="11" t="s">
        <v>6</v>
      </c>
    </row>
    <row r="146" spans="1:5" ht="15.75" customHeight="1">
      <c r="A146" s="9">
        <v>144</v>
      </c>
      <c r="B146" s="9" t="str">
        <f>"23045626"</f>
        <v>23045626</v>
      </c>
      <c r="C146" s="9" t="str">
        <f t="shared" si="9"/>
        <v>230209</v>
      </c>
      <c r="D146" s="10">
        <v>8</v>
      </c>
      <c r="E146" s="11" t="s">
        <v>6</v>
      </c>
    </row>
    <row r="147" spans="1:5" ht="15.75" customHeight="1">
      <c r="A147" s="9">
        <v>145</v>
      </c>
      <c r="B147" s="9" t="str">
        <f>"23045116"</f>
        <v>23045116</v>
      </c>
      <c r="C147" s="9" t="str">
        <f t="shared" si="9"/>
        <v>230209</v>
      </c>
      <c r="D147" s="10">
        <v>8</v>
      </c>
      <c r="E147" s="11" t="s">
        <v>6</v>
      </c>
    </row>
    <row r="148" spans="1:5" ht="15.75" customHeight="1">
      <c r="A148" s="9">
        <v>146</v>
      </c>
      <c r="B148" s="9" t="str">
        <f>"23046024"</f>
        <v>23046024</v>
      </c>
      <c r="C148" s="9" t="str">
        <f aca="true" t="shared" si="10" ref="C148:C160">"230210"</f>
        <v>230210</v>
      </c>
      <c r="D148" s="10">
        <v>8</v>
      </c>
      <c r="E148" s="11" t="s">
        <v>6</v>
      </c>
    </row>
    <row r="149" spans="1:5" ht="15.75" customHeight="1">
      <c r="A149" s="9">
        <v>147</v>
      </c>
      <c r="B149" s="9" t="str">
        <f>"23046426"</f>
        <v>23046426</v>
      </c>
      <c r="C149" s="9" t="str">
        <f t="shared" si="10"/>
        <v>230210</v>
      </c>
      <c r="D149" s="10">
        <v>8</v>
      </c>
      <c r="E149" s="11" t="s">
        <v>6</v>
      </c>
    </row>
    <row r="150" spans="1:5" ht="15.75" customHeight="1">
      <c r="A150" s="9">
        <v>148</v>
      </c>
      <c r="B150" s="9" t="str">
        <f>"23046304"</f>
        <v>23046304</v>
      </c>
      <c r="C150" s="9" t="str">
        <f t="shared" si="10"/>
        <v>230210</v>
      </c>
      <c r="D150" s="10">
        <v>8</v>
      </c>
      <c r="E150" s="11" t="s">
        <v>8</v>
      </c>
    </row>
    <row r="151" spans="1:5" ht="15.75" customHeight="1">
      <c r="A151" s="9">
        <v>149</v>
      </c>
      <c r="B151" s="9" t="str">
        <f>"23046515"</f>
        <v>23046515</v>
      </c>
      <c r="C151" s="9" t="str">
        <f t="shared" si="10"/>
        <v>230210</v>
      </c>
      <c r="D151" s="10">
        <v>8</v>
      </c>
      <c r="E151" s="11" t="s">
        <v>6</v>
      </c>
    </row>
    <row r="152" spans="1:5" ht="15.75" customHeight="1">
      <c r="A152" s="9">
        <v>150</v>
      </c>
      <c r="B152" s="9" t="str">
        <f>"23046224"</f>
        <v>23046224</v>
      </c>
      <c r="C152" s="9" t="str">
        <f t="shared" si="10"/>
        <v>230210</v>
      </c>
      <c r="D152" s="10">
        <v>8</v>
      </c>
      <c r="E152" s="11" t="s">
        <v>6</v>
      </c>
    </row>
    <row r="153" spans="1:5" ht="15.75" customHeight="1">
      <c r="A153" s="9">
        <v>151</v>
      </c>
      <c r="B153" s="9" t="str">
        <f>"23046314"</f>
        <v>23046314</v>
      </c>
      <c r="C153" s="9" t="str">
        <f t="shared" si="10"/>
        <v>230210</v>
      </c>
      <c r="D153" s="10">
        <v>8</v>
      </c>
      <c r="E153" s="11" t="s">
        <v>7</v>
      </c>
    </row>
    <row r="154" spans="1:5" ht="15.75" customHeight="1">
      <c r="A154" s="9">
        <v>152</v>
      </c>
      <c r="B154" s="9" t="str">
        <f>"23046506"</f>
        <v>23046506</v>
      </c>
      <c r="C154" s="9" t="str">
        <f t="shared" si="10"/>
        <v>230210</v>
      </c>
      <c r="D154" s="10">
        <v>8</v>
      </c>
      <c r="E154" s="11" t="s">
        <v>8</v>
      </c>
    </row>
    <row r="155" spans="1:5" ht="15.75" customHeight="1">
      <c r="A155" s="9">
        <v>153</v>
      </c>
      <c r="B155" s="9" t="str">
        <f>"23046105"</f>
        <v>23046105</v>
      </c>
      <c r="C155" s="9" t="str">
        <f t="shared" si="10"/>
        <v>230210</v>
      </c>
      <c r="D155" s="10">
        <v>8</v>
      </c>
      <c r="E155" s="11" t="s">
        <v>6</v>
      </c>
    </row>
    <row r="156" spans="1:5" ht="15.75" customHeight="1">
      <c r="A156" s="9">
        <v>154</v>
      </c>
      <c r="B156" s="9" t="str">
        <f>"23046504"</f>
        <v>23046504</v>
      </c>
      <c r="C156" s="9" t="str">
        <f t="shared" si="10"/>
        <v>230210</v>
      </c>
      <c r="D156" s="10">
        <v>8</v>
      </c>
      <c r="E156" s="11" t="s">
        <v>6</v>
      </c>
    </row>
    <row r="157" spans="1:5" ht="15.75" customHeight="1">
      <c r="A157" s="9">
        <v>155</v>
      </c>
      <c r="B157" s="9" t="str">
        <f>"23046316"</f>
        <v>23046316</v>
      </c>
      <c r="C157" s="9" t="str">
        <f t="shared" si="10"/>
        <v>230210</v>
      </c>
      <c r="D157" s="10">
        <v>8</v>
      </c>
      <c r="E157" s="11" t="s">
        <v>6</v>
      </c>
    </row>
    <row r="158" spans="1:5" ht="15.75" customHeight="1">
      <c r="A158" s="9">
        <v>156</v>
      </c>
      <c r="B158" s="9" t="str">
        <f>"23046108"</f>
        <v>23046108</v>
      </c>
      <c r="C158" s="9" t="str">
        <f t="shared" si="10"/>
        <v>230210</v>
      </c>
      <c r="D158" s="10">
        <v>8</v>
      </c>
      <c r="E158" s="11" t="s">
        <v>6</v>
      </c>
    </row>
    <row r="159" spans="1:5" ht="15.75" customHeight="1">
      <c r="A159" s="9">
        <v>157</v>
      </c>
      <c r="B159" s="9" t="str">
        <f>"23046401"</f>
        <v>23046401</v>
      </c>
      <c r="C159" s="9" t="str">
        <f t="shared" si="10"/>
        <v>230210</v>
      </c>
      <c r="D159" s="10">
        <v>8</v>
      </c>
      <c r="E159" s="11" t="s">
        <v>6</v>
      </c>
    </row>
    <row r="160" spans="1:5" ht="15.75" customHeight="1">
      <c r="A160" s="9">
        <v>158</v>
      </c>
      <c r="B160" s="9" t="str">
        <f>"23046523"</f>
        <v>23046523</v>
      </c>
      <c r="C160" s="9" t="str">
        <f t="shared" si="10"/>
        <v>230210</v>
      </c>
      <c r="D160" s="10">
        <v>9</v>
      </c>
      <c r="E160" s="11" t="s">
        <v>6</v>
      </c>
    </row>
    <row r="161" spans="1:5" ht="15.75" customHeight="1">
      <c r="A161" s="9">
        <v>159</v>
      </c>
      <c r="B161" s="9" t="str">
        <f>"23047430"</f>
        <v>23047430</v>
      </c>
      <c r="C161" s="9" t="str">
        <f aca="true" t="shared" si="11" ref="C161:C173">"230211"</f>
        <v>230211</v>
      </c>
      <c r="D161" s="10">
        <v>9</v>
      </c>
      <c r="E161" s="11" t="s">
        <v>6</v>
      </c>
    </row>
    <row r="162" spans="1:5" ht="15.75" customHeight="1">
      <c r="A162" s="9">
        <v>160</v>
      </c>
      <c r="B162" s="9" t="str">
        <f>"23046812"</f>
        <v>23046812</v>
      </c>
      <c r="C162" s="9" t="str">
        <f t="shared" si="11"/>
        <v>230211</v>
      </c>
      <c r="D162" s="10">
        <v>9</v>
      </c>
      <c r="E162" s="11" t="s">
        <v>6</v>
      </c>
    </row>
    <row r="163" spans="1:5" ht="15.75" customHeight="1">
      <c r="A163" s="9">
        <v>161</v>
      </c>
      <c r="B163" s="9" t="str">
        <f>"23047328"</f>
        <v>23047328</v>
      </c>
      <c r="C163" s="9" t="str">
        <f t="shared" si="11"/>
        <v>230211</v>
      </c>
      <c r="D163" s="10">
        <v>9</v>
      </c>
      <c r="E163" s="11" t="s">
        <v>6</v>
      </c>
    </row>
    <row r="164" spans="1:5" ht="15.75" customHeight="1">
      <c r="A164" s="9">
        <v>162</v>
      </c>
      <c r="B164" s="9" t="str">
        <f>"23047123"</f>
        <v>23047123</v>
      </c>
      <c r="C164" s="9" t="str">
        <f t="shared" si="11"/>
        <v>230211</v>
      </c>
      <c r="D164" s="10">
        <v>9</v>
      </c>
      <c r="E164" s="11" t="s">
        <v>7</v>
      </c>
    </row>
    <row r="165" spans="1:5" ht="15.75" customHeight="1">
      <c r="A165" s="9">
        <v>163</v>
      </c>
      <c r="B165" s="9" t="str">
        <f>"23047216"</f>
        <v>23047216</v>
      </c>
      <c r="C165" s="9" t="str">
        <f t="shared" si="11"/>
        <v>230211</v>
      </c>
      <c r="D165" s="10">
        <v>9</v>
      </c>
      <c r="E165" s="11" t="s">
        <v>6</v>
      </c>
    </row>
    <row r="166" spans="1:5" ht="15.75" customHeight="1">
      <c r="A166" s="9">
        <v>164</v>
      </c>
      <c r="B166" s="9" t="str">
        <f>"23047012"</f>
        <v>23047012</v>
      </c>
      <c r="C166" s="9" t="str">
        <f t="shared" si="11"/>
        <v>230211</v>
      </c>
      <c r="D166" s="10">
        <v>9</v>
      </c>
      <c r="E166" s="11" t="s">
        <v>6</v>
      </c>
    </row>
    <row r="167" spans="1:5" ht="15.75" customHeight="1">
      <c r="A167" s="9">
        <v>165</v>
      </c>
      <c r="B167" s="9" t="str">
        <f>"23046906"</f>
        <v>23046906</v>
      </c>
      <c r="C167" s="9" t="str">
        <f t="shared" si="11"/>
        <v>230211</v>
      </c>
      <c r="D167" s="10">
        <v>9</v>
      </c>
      <c r="E167" s="11" t="s">
        <v>10</v>
      </c>
    </row>
    <row r="168" spans="1:5" ht="15.75" customHeight="1">
      <c r="A168" s="9">
        <v>166</v>
      </c>
      <c r="B168" s="9" t="str">
        <f>"23047205"</f>
        <v>23047205</v>
      </c>
      <c r="C168" s="9" t="str">
        <f t="shared" si="11"/>
        <v>230211</v>
      </c>
      <c r="D168" s="10">
        <v>9</v>
      </c>
      <c r="E168" s="11" t="s">
        <v>6</v>
      </c>
    </row>
    <row r="169" spans="1:5" ht="15.75" customHeight="1">
      <c r="A169" s="9">
        <v>167</v>
      </c>
      <c r="B169" s="9" t="str">
        <f>"23047327"</f>
        <v>23047327</v>
      </c>
      <c r="C169" s="9" t="str">
        <f t="shared" si="11"/>
        <v>230211</v>
      </c>
      <c r="D169" s="10">
        <v>9</v>
      </c>
      <c r="E169" s="11" t="s">
        <v>6</v>
      </c>
    </row>
    <row r="170" spans="1:5" ht="15.75" customHeight="1">
      <c r="A170" s="9">
        <v>168</v>
      </c>
      <c r="B170" s="9" t="str">
        <f>"23047221"</f>
        <v>23047221</v>
      </c>
      <c r="C170" s="9" t="str">
        <f t="shared" si="11"/>
        <v>230211</v>
      </c>
      <c r="D170" s="10">
        <v>9</v>
      </c>
      <c r="E170" s="11" t="s">
        <v>6</v>
      </c>
    </row>
    <row r="171" spans="1:5" ht="15.75" customHeight="1">
      <c r="A171" s="9">
        <v>169</v>
      </c>
      <c r="B171" s="9" t="str">
        <f>"23047424"</f>
        <v>23047424</v>
      </c>
      <c r="C171" s="9" t="str">
        <f t="shared" si="11"/>
        <v>230211</v>
      </c>
      <c r="D171" s="10">
        <v>9</v>
      </c>
      <c r="E171" s="11" t="s">
        <v>6</v>
      </c>
    </row>
    <row r="172" spans="1:5" ht="15.75" customHeight="1">
      <c r="A172" s="9">
        <v>170</v>
      </c>
      <c r="B172" s="9" t="str">
        <f>"23047207"</f>
        <v>23047207</v>
      </c>
      <c r="C172" s="9" t="str">
        <f t="shared" si="11"/>
        <v>230211</v>
      </c>
      <c r="D172" s="10">
        <v>9</v>
      </c>
      <c r="E172" s="11" t="s">
        <v>6</v>
      </c>
    </row>
    <row r="173" spans="1:5" ht="15.75" customHeight="1">
      <c r="A173" s="9">
        <v>171</v>
      </c>
      <c r="B173" s="9" t="str">
        <f>"23046820"</f>
        <v>23046820</v>
      </c>
      <c r="C173" s="9" t="str">
        <f t="shared" si="11"/>
        <v>230211</v>
      </c>
      <c r="D173" s="10">
        <v>9</v>
      </c>
      <c r="E173" s="11" t="s">
        <v>6</v>
      </c>
    </row>
    <row r="174" spans="1:5" ht="15.75" customHeight="1">
      <c r="A174" s="9">
        <v>172</v>
      </c>
      <c r="B174" s="9" t="str">
        <f>"23020719"</f>
        <v>23020719</v>
      </c>
      <c r="C174" s="9" t="str">
        <f aca="true" t="shared" si="12" ref="C174:C180">"230212"</f>
        <v>230212</v>
      </c>
      <c r="D174" s="10">
        <v>9</v>
      </c>
      <c r="E174" s="11" t="s">
        <v>6</v>
      </c>
    </row>
    <row r="175" spans="1:5" ht="15.75" customHeight="1">
      <c r="A175" s="9">
        <v>173</v>
      </c>
      <c r="B175" s="9" t="str">
        <f>"23020602"</f>
        <v>23020602</v>
      </c>
      <c r="C175" s="9" t="str">
        <f t="shared" si="12"/>
        <v>230212</v>
      </c>
      <c r="D175" s="10">
        <v>9</v>
      </c>
      <c r="E175" s="11" t="s">
        <v>6</v>
      </c>
    </row>
    <row r="176" spans="1:5" ht="15.75" customHeight="1">
      <c r="A176" s="9">
        <v>174</v>
      </c>
      <c r="B176" s="9" t="str">
        <f>"23020506"</f>
        <v>23020506</v>
      </c>
      <c r="C176" s="9" t="str">
        <f t="shared" si="12"/>
        <v>230212</v>
      </c>
      <c r="D176" s="10">
        <v>9</v>
      </c>
      <c r="E176" s="11" t="s">
        <v>8</v>
      </c>
    </row>
    <row r="177" spans="1:5" ht="15.75" customHeight="1">
      <c r="A177" s="9">
        <v>175</v>
      </c>
      <c r="B177" s="9" t="str">
        <f>"23020321"</f>
        <v>23020321</v>
      </c>
      <c r="C177" s="9" t="str">
        <f t="shared" si="12"/>
        <v>230212</v>
      </c>
      <c r="D177" s="10">
        <v>9</v>
      </c>
      <c r="E177" s="11" t="s">
        <v>6</v>
      </c>
    </row>
    <row r="178" spans="1:5" ht="15.75" customHeight="1">
      <c r="A178" s="9">
        <v>176</v>
      </c>
      <c r="B178" s="9" t="str">
        <f>"23020710"</f>
        <v>23020710</v>
      </c>
      <c r="C178" s="9" t="str">
        <f t="shared" si="12"/>
        <v>230212</v>
      </c>
      <c r="D178" s="10">
        <v>9</v>
      </c>
      <c r="E178" s="11" t="s">
        <v>6</v>
      </c>
    </row>
    <row r="179" spans="1:5" ht="15.75" customHeight="1">
      <c r="A179" s="9">
        <v>177</v>
      </c>
      <c r="B179" s="9" t="str">
        <f>"23020707"</f>
        <v>23020707</v>
      </c>
      <c r="C179" s="9" t="str">
        <f t="shared" si="12"/>
        <v>230212</v>
      </c>
      <c r="D179" s="10">
        <v>9</v>
      </c>
      <c r="E179" s="11" t="s">
        <v>6</v>
      </c>
    </row>
    <row r="180" spans="1:5" ht="15.75" customHeight="1">
      <c r="A180" s="9">
        <v>178</v>
      </c>
      <c r="B180" s="9" t="str">
        <f>"23020421"</f>
        <v>23020421</v>
      </c>
      <c r="C180" s="9" t="str">
        <f t="shared" si="12"/>
        <v>230212</v>
      </c>
      <c r="D180" s="10">
        <v>9</v>
      </c>
      <c r="E180" s="11" t="s">
        <v>6</v>
      </c>
    </row>
    <row r="181" spans="1:5" ht="15.75" customHeight="1">
      <c r="A181" s="9">
        <v>179</v>
      </c>
      <c r="B181" s="9" t="str">
        <f>"23021011"</f>
        <v>23021011</v>
      </c>
      <c r="C181" s="9" t="str">
        <f>"230213"</f>
        <v>230213</v>
      </c>
      <c r="D181" s="10">
        <v>10</v>
      </c>
      <c r="E181" s="11" t="s">
        <v>8</v>
      </c>
    </row>
    <row r="182" spans="1:5" ht="15.75" customHeight="1">
      <c r="A182" s="9">
        <v>180</v>
      </c>
      <c r="B182" s="9" t="str">
        <f>"23020928"</f>
        <v>23020928</v>
      </c>
      <c r="C182" s="9" t="str">
        <f>"230213"</f>
        <v>230213</v>
      </c>
      <c r="D182" s="10">
        <v>10</v>
      </c>
      <c r="E182" s="11" t="s">
        <v>8</v>
      </c>
    </row>
    <row r="183" spans="1:5" ht="15.75" customHeight="1">
      <c r="A183" s="9">
        <v>181</v>
      </c>
      <c r="B183" s="9" t="str">
        <f>"23021225"</f>
        <v>23021225</v>
      </c>
      <c r="C183" s="9" t="str">
        <f>"230213"</f>
        <v>230213</v>
      </c>
      <c r="D183" s="10">
        <v>10</v>
      </c>
      <c r="E183" s="11" t="s">
        <v>8</v>
      </c>
    </row>
    <row r="184" spans="1:5" ht="15.75" customHeight="1">
      <c r="A184" s="9">
        <v>182</v>
      </c>
      <c r="B184" s="9" t="str">
        <f>"23021803"</f>
        <v>23021803</v>
      </c>
      <c r="C184" s="9" t="str">
        <f>"230214"</f>
        <v>230214</v>
      </c>
      <c r="D184" s="10">
        <v>10</v>
      </c>
      <c r="E184" s="11" t="s">
        <v>6</v>
      </c>
    </row>
    <row r="185" spans="1:5" ht="15.75" customHeight="1">
      <c r="A185" s="9">
        <v>183</v>
      </c>
      <c r="B185" s="9" t="str">
        <f>"23021923"</f>
        <v>23021923</v>
      </c>
      <c r="C185" s="9" t="str">
        <f>"230214"</f>
        <v>230214</v>
      </c>
      <c r="D185" s="10">
        <v>10</v>
      </c>
      <c r="E185" s="11" t="s">
        <v>6</v>
      </c>
    </row>
    <row r="186" spans="1:5" ht="15.75" customHeight="1">
      <c r="A186" s="9">
        <v>184</v>
      </c>
      <c r="B186" s="9" t="str">
        <f>"23021522"</f>
        <v>23021522</v>
      </c>
      <c r="C186" s="9" t="str">
        <f>"230214"</f>
        <v>230214</v>
      </c>
      <c r="D186" s="10">
        <v>10</v>
      </c>
      <c r="E186" s="11" t="s">
        <v>6</v>
      </c>
    </row>
    <row r="187" spans="1:5" ht="15.75" customHeight="1">
      <c r="A187" s="9">
        <v>185</v>
      </c>
      <c r="B187" s="9" t="str">
        <f>"23021909"</f>
        <v>23021909</v>
      </c>
      <c r="C187" s="9" t="str">
        <f>"230214"</f>
        <v>230214</v>
      </c>
      <c r="D187" s="10">
        <v>10</v>
      </c>
      <c r="E187" s="11" t="s">
        <v>6</v>
      </c>
    </row>
    <row r="188" spans="1:5" ht="15.75" customHeight="1">
      <c r="A188" s="9">
        <v>186</v>
      </c>
      <c r="B188" s="9" t="str">
        <f>"23021928"</f>
        <v>23021928</v>
      </c>
      <c r="C188" s="9" t="str">
        <f>"230214"</f>
        <v>230214</v>
      </c>
      <c r="D188" s="10">
        <v>10</v>
      </c>
      <c r="E188" s="11" t="s">
        <v>6</v>
      </c>
    </row>
    <row r="189" spans="1:5" ht="15.75" customHeight="1">
      <c r="A189" s="9">
        <v>187</v>
      </c>
      <c r="B189" s="9" t="str">
        <f>"23022207"</f>
        <v>23022207</v>
      </c>
      <c r="C189" s="9" t="str">
        <f aca="true" t="shared" si="13" ref="C189:C195">"230215"</f>
        <v>230215</v>
      </c>
      <c r="D189" s="10">
        <v>10</v>
      </c>
      <c r="E189" s="11" t="s">
        <v>6</v>
      </c>
    </row>
    <row r="190" spans="1:5" ht="15.75" customHeight="1">
      <c r="A190" s="9">
        <v>188</v>
      </c>
      <c r="B190" s="9" t="str">
        <f>"23022226"</f>
        <v>23022226</v>
      </c>
      <c r="C190" s="9" t="str">
        <f t="shared" si="13"/>
        <v>230215</v>
      </c>
      <c r="D190" s="10">
        <v>10</v>
      </c>
      <c r="E190" s="11" t="s">
        <v>6</v>
      </c>
    </row>
    <row r="191" spans="1:5" ht="15.75" customHeight="1">
      <c r="A191" s="9">
        <v>189</v>
      </c>
      <c r="B191" s="9" t="str">
        <f>"23022203"</f>
        <v>23022203</v>
      </c>
      <c r="C191" s="9" t="str">
        <f t="shared" si="13"/>
        <v>230215</v>
      </c>
      <c r="D191" s="10">
        <v>10</v>
      </c>
      <c r="E191" s="11" t="s">
        <v>6</v>
      </c>
    </row>
    <row r="192" spans="1:5" ht="15.75" customHeight="1">
      <c r="A192" s="9">
        <v>190</v>
      </c>
      <c r="B192" s="9" t="str">
        <f>"23023117"</f>
        <v>23023117</v>
      </c>
      <c r="C192" s="9" t="str">
        <f t="shared" si="13"/>
        <v>230215</v>
      </c>
      <c r="D192" s="10">
        <v>10</v>
      </c>
      <c r="E192" s="11" t="s">
        <v>8</v>
      </c>
    </row>
    <row r="193" spans="1:5" ht="15.75" customHeight="1">
      <c r="A193" s="9">
        <v>191</v>
      </c>
      <c r="B193" s="9" t="str">
        <f>"23023306"</f>
        <v>23023306</v>
      </c>
      <c r="C193" s="9" t="str">
        <f t="shared" si="13"/>
        <v>230215</v>
      </c>
      <c r="D193" s="10">
        <v>10</v>
      </c>
      <c r="E193" s="11" t="s">
        <v>6</v>
      </c>
    </row>
    <row r="194" spans="1:5" ht="15.75" customHeight="1">
      <c r="A194" s="9">
        <v>192</v>
      </c>
      <c r="B194" s="9" t="str">
        <f>"23023025"</f>
        <v>23023025</v>
      </c>
      <c r="C194" s="9" t="str">
        <f t="shared" si="13"/>
        <v>230215</v>
      </c>
      <c r="D194" s="10">
        <v>10</v>
      </c>
      <c r="E194" s="11" t="s">
        <v>6</v>
      </c>
    </row>
    <row r="195" spans="1:5" ht="15.75" customHeight="1">
      <c r="A195" s="9">
        <v>193</v>
      </c>
      <c r="B195" s="9" t="str">
        <f>"23022501"</f>
        <v>23022501</v>
      </c>
      <c r="C195" s="9" t="str">
        <f t="shared" si="13"/>
        <v>230215</v>
      </c>
      <c r="D195" s="10">
        <v>10</v>
      </c>
      <c r="E195" s="11" t="s">
        <v>8</v>
      </c>
    </row>
    <row r="196" spans="1:5" ht="15.75" customHeight="1">
      <c r="A196" s="9">
        <v>194</v>
      </c>
      <c r="B196" s="9" t="str">
        <f>"23036323"</f>
        <v>23036323</v>
      </c>
      <c r="C196" s="9" t="str">
        <f>"230216"</f>
        <v>230216</v>
      </c>
      <c r="D196" s="10">
        <v>10</v>
      </c>
      <c r="E196" s="11" t="s">
        <v>6</v>
      </c>
    </row>
    <row r="197" spans="1:5" ht="15.75" customHeight="1">
      <c r="A197" s="9">
        <v>195</v>
      </c>
      <c r="B197" s="9" t="str">
        <f>"23036406"</f>
        <v>23036406</v>
      </c>
      <c r="C197" s="9" t="str">
        <f>"230216"</f>
        <v>230216</v>
      </c>
      <c r="D197" s="10">
        <v>10</v>
      </c>
      <c r="E197" s="11" t="s">
        <v>8</v>
      </c>
    </row>
    <row r="198" spans="1:5" ht="15.75" customHeight="1">
      <c r="A198" s="9">
        <v>196</v>
      </c>
      <c r="B198" s="9" t="str">
        <f>"23036206"</f>
        <v>23036206</v>
      </c>
      <c r="C198" s="9" t="str">
        <f>"230216"</f>
        <v>230216</v>
      </c>
      <c r="D198" s="10">
        <v>10</v>
      </c>
      <c r="E198" s="11" t="s">
        <v>8</v>
      </c>
    </row>
    <row r="199" spans="1:5" ht="15.75" customHeight="1">
      <c r="A199" s="9">
        <v>197</v>
      </c>
      <c r="B199" s="9" t="str">
        <f>"23036313"</f>
        <v>23036313</v>
      </c>
      <c r="C199" s="9" t="str">
        <f>"230216"</f>
        <v>230216</v>
      </c>
      <c r="D199" s="10">
        <v>10</v>
      </c>
      <c r="E199" s="11" t="s">
        <v>6</v>
      </c>
    </row>
    <row r="200" spans="1:5" ht="15.75" customHeight="1">
      <c r="A200" s="9">
        <v>198</v>
      </c>
      <c r="B200" s="9" t="str">
        <f>"23036222"</f>
        <v>23036222</v>
      </c>
      <c r="C200" s="9" t="str">
        <f>"230216"</f>
        <v>230216</v>
      </c>
      <c r="D200" s="10">
        <v>10</v>
      </c>
      <c r="E200" s="11" t="s">
        <v>8</v>
      </c>
    </row>
    <row r="201" spans="1:5" ht="15.75" customHeight="1">
      <c r="A201" s="9">
        <v>199</v>
      </c>
      <c r="B201" s="9" t="str">
        <f>"23036125"</f>
        <v>23036125</v>
      </c>
      <c r="C201" s="9" t="str">
        <f>"230301"</f>
        <v>230301</v>
      </c>
      <c r="D201" s="10">
        <v>10</v>
      </c>
      <c r="E201" s="11" t="s">
        <v>6</v>
      </c>
    </row>
    <row r="202" spans="1:5" ht="15.75" customHeight="1">
      <c r="A202" s="9">
        <v>200</v>
      </c>
      <c r="B202" s="9" t="str">
        <f>"23036020"</f>
        <v>23036020</v>
      </c>
      <c r="C202" s="9" t="str">
        <f>"230301"</f>
        <v>230301</v>
      </c>
      <c r="D202" s="10">
        <v>10</v>
      </c>
      <c r="E202" s="11" t="s">
        <v>6</v>
      </c>
    </row>
  </sheetData>
  <sheetProtection/>
  <mergeCells count="1">
    <mergeCell ref="A1:E1"/>
  </mergeCells>
  <conditionalFormatting sqref="F3:F11">
    <cfRule type="expression" priority="2" dxfId="0" stopIfTrue="1">
      <formula>AND(COUNTIF($F$3:$F$11,F3)&gt;1,NOT(ISBLANK(F3)))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朱家懿</cp:lastModifiedBy>
  <dcterms:created xsi:type="dcterms:W3CDTF">2023-03-21T02:21:19Z</dcterms:created>
  <dcterms:modified xsi:type="dcterms:W3CDTF">2023-06-16T09:40:18Z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FCB993AD41DA426DBDBA67BCDA895D92_13</vt:lpwstr>
  </property>
  <property fmtid="{D5CDD505-2E9C-101B-9397-08002B2CF9AE}" pid="4" name="KSOProductBuildV">
    <vt:lpwstr>2052-11.1.0.14309</vt:lpwstr>
  </property>
</Properties>
</file>