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1" activeTab="3"/>
  </bookViews>
  <sheets>
    <sheet name="城区幼儿园（限高校应届毕业生）" sheetId="1" r:id="rId1"/>
    <sheet name="城区幼儿园" sheetId="2" r:id="rId2"/>
    <sheet name="农村幼儿园 (限高校应届毕业生)" sheetId="3" r:id="rId3"/>
    <sheet name="农村幼儿园" sheetId="4" r:id="rId4"/>
  </sheets>
  <definedNames>
    <definedName name="_xlnm.Print_Titles" localSheetId="1">'城区幼儿园'!$1:$3</definedName>
    <definedName name="_xlnm.Print_Titles" localSheetId="0">'城区幼儿园（限高校应届毕业生）'!$1:$3</definedName>
    <definedName name="_xlnm.Print_Titles" localSheetId="3">'农村幼儿园'!$1:$3</definedName>
    <definedName name="_xlnm.Print_Titles" localSheetId="2">'农村幼儿园 (限高校应届毕业生)'!$1:$3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<sst xmlns="http://schemas.openxmlformats.org/spreadsheetml/2006/main" count="875" uniqueCount="462">
  <si>
    <t>瑞金市2023年招聘教师总成绩（城区幼儿园&lt;限高校应届毕业生&gt;）</t>
  </si>
  <si>
    <t>序号</t>
  </si>
  <si>
    <t>岗位</t>
  </si>
  <si>
    <t>姓名</t>
  </si>
  <si>
    <t>身份证号码</t>
  </si>
  <si>
    <t>笔试成绩（占40%）</t>
  </si>
  <si>
    <t>面试成绩（占60%）</t>
  </si>
  <si>
    <t>总成绩</t>
  </si>
  <si>
    <t>排名</t>
  </si>
  <si>
    <t>午别</t>
  </si>
  <si>
    <t>面试序号</t>
  </si>
  <si>
    <t>备注</t>
  </si>
  <si>
    <t>笔试成绩</t>
  </si>
  <si>
    <t>笔试折算分</t>
  </si>
  <si>
    <t>面试成绩</t>
  </si>
  <si>
    <t>面试折算分</t>
  </si>
  <si>
    <t>城区幼儿园教师</t>
  </si>
  <si>
    <t>周美玲</t>
  </si>
  <si>
    <t>360733***5926</t>
  </si>
  <si>
    <t>79.5</t>
  </si>
  <si>
    <t>84.23</t>
  </si>
  <si>
    <t>下午</t>
  </si>
  <si>
    <t>张源艺</t>
  </si>
  <si>
    <t>360781***0042</t>
  </si>
  <si>
    <t>81.5</t>
  </si>
  <si>
    <t>82.4</t>
  </si>
  <si>
    <t>旷霏</t>
  </si>
  <si>
    <t>360781***0066</t>
  </si>
  <si>
    <t>78.5</t>
  </si>
  <si>
    <t>83.8</t>
  </si>
  <si>
    <t>刘宇琦</t>
  </si>
  <si>
    <t>362523***0022</t>
  </si>
  <si>
    <t>76.0</t>
  </si>
  <si>
    <t>84.07</t>
  </si>
  <si>
    <t>杨汶瑛</t>
  </si>
  <si>
    <t>360781***0024</t>
  </si>
  <si>
    <t>77.5</t>
  </si>
  <si>
    <t>82.47</t>
  </si>
  <si>
    <t>上午</t>
  </si>
  <si>
    <t>谢如萍</t>
  </si>
  <si>
    <t>360781***102X</t>
  </si>
  <si>
    <t>78.0</t>
  </si>
  <si>
    <t>82</t>
  </si>
  <si>
    <t>吴淇</t>
  </si>
  <si>
    <t>360733***008X</t>
  </si>
  <si>
    <t>72.0</t>
  </si>
  <si>
    <t>85.47</t>
  </si>
  <si>
    <t>巫青</t>
  </si>
  <si>
    <t>360733***3625</t>
  </si>
  <si>
    <t>77.0</t>
  </si>
  <si>
    <t>81.6</t>
  </si>
  <si>
    <t>曹蔓丽</t>
  </si>
  <si>
    <t>362331***2428</t>
  </si>
  <si>
    <t>曾芳芳</t>
  </si>
  <si>
    <t>360781***5527</t>
  </si>
  <si>
    <t>76.5</t>
  </si>
  <si>
    <t>81.4</t>
  </si>
  <si>
    <t>杨睿</t>
  </si>
  <si>
    <t>360781***0027</t>
  </si>
  <si>
    <t>70.5</t>
  </si>
  <si>
    <t>85.13</t>
  </si>
  <si>
    <t>梁梦霆</t>
  </si>
  <si>
    <t>360781***4221</t>
  </si>
  <si>
    <t>80.9</t>
  </si>
  <si>
    <t>卢卓超</t>
  </si>
  <si>
    <t>362421***1427</t>
  </si>
  <si>
    <t>78.23</t>
  </si>
  <si>
    <t>陈丹</t>
  </si>
  <si>
    <t>360735***2149</t>
  </si>
  <si>
    <t>71.0</t>
  </si>
  <si>
    <t>82.67</t>
  </si>
  <si>
    <t>谢路婷</t>
  </si>
  <si>
    <t>360781***0047</t>
  </si>
  <si>
    <t>71.5</t>
  </si>
  <si>
    <t>82.1</t>
  </si>
  <si>
    <t>杨璐</t>
  </si>
  <si>
    <t>360781***0060</t>
  </si>
  <si>
    <t>72.5</t>
  </si>
  <si>
    <t>刘晶晶</t>
  </si>
  <si>
    <t>360781***0203</t>
  </si>
  <si>
    <t>66.0</t>
  </si>
  <si>
    <t>83.23</t>
  </si>
  <si>
    <t>李婷</t>
  </si>
  <si>
    <t>360781***2046</t>
  </si>
  <si>
    <t>75.0</t>
  </si>
  <si>
    <t>75.87</t>
  </si>
  <si>
    <t>刘小朵</t>
  </si>
  <si>
    <t>360781***0146</t>
  </si>
  <si>
    <t>62.5</t>
  </si>
  <si>
    <t>83.77</t>
  </si>
  <si>
    <t>潘会敏</t>
  </si>
  <si>
    <t>360733***3628</t>
  </si>
  <si>
    <t>67.0</t>
  </si>
  <si>
    <t>80.53</t>
  </si>
  <si>
    <t>杨雅琪</t>
  </si>
  <si>
    <t>360781***0026</t>
  </si>
  <si>
    <t>65.0</t>
  </si>
  <si>
    <t>81.43</t>
  </si>
  <si>
    <t>兰如媛</t>
  </si>
  <si>
    <t>360781***0627</t>
  </si>
  <si>
    <t>68.0</t>
  </si>
  <si>
    <t>79.07</t>
  </si>
  <si>
    <t>邹金怡</t>
  </si>
  <si>
    <t>360733***002X</t>
  </si>
  <si>
    <t>73.4</t>
  </si>
  <si>
    <t>袁梦</t>
  </si>
  <si>
    <t>360781***4722</t>
  </si>
  <si>
    <t>69.0</t>
  </si>
  <si>
    <t>77.97</t>
  </si>
  <si>
    <t>刘霞</t>
  </si>
  <si>
    <t>360781***0109</t>
  </si>
  <si>
    <t>58.0</t>
  </si>
  <si>
    <t>82.6</t>
  </si>
  <si>
    <t>刘丽丽</t>
  </si>
  <si>
    <t>360733***3620</t>
  </si>
  <si>
    <t>57.0</t>
  </si>
  <si>
    <t>钟睿妮</t>
  </si>
  <si>
    <t>360781***3621</t>
  </si>
  <si>
    <t>63.5</t>
  </si>
  <si>
    <t>78.6</t>
  </si>
  <si>
    <t>赖丽萍</t>
  </si>
  <si>
    <t>360733***0945</t>
  </si>
  <si>
    <t>82.17</t>
  </si>
  <si>
    <t>钟梦婷</t>
  </si>
  <si>
    <t>360781***3627</t>
  </si>
  <si>
    <t>57.5</t>
  </si>
  <si>
    <t>82.07</t>
  </si>
  <si>
    <t>陈小凤</t>
  </si>
  <si>
    <t>360781***7022</t>
  </si>
  <si>
    <t>65.5</t>
  </si>
  <si>
    <t>陈娜</t>
  </si>
  <si>
    <t>360733***0025</t>
  </si>
  <si>
    <t>61.0</t>
  </si>
  <si>
    <t>77.8</t>
  </si>
  <si>
    <t>刘颖南</t>
  </si>
  <si>
    <t>360781***2921</t>
  </si>
  <si>
    <t>64.0</t>
  </si>
  <si>
    <t>75.7</t>
  </si>
  <si>
    <t>王莹</t>
  </si>
  <si>
    <t>360781***3643</t>
  </si>
  <si>
    <t>58.5</t>
  </si>
  <si>
    <t>77.93</t>
  </si>
  <si>
    <t>陈友欣</t>
  </si>
  <si>
    <t>360781***5828</t>
  </si>
  <si>
    <t>56.5</t>
  </si>
  <si>
    <t>79.23</t>
  </si>
  <si>
    <t>钟莉美</t>
  </si>
  <si>
    <t>360781***6620</t>
  </si>
  <si>
    <t>60.5</t>
  </si>
  <si>
    <t>钟璇</t>
  </si>
  <si>
    <t>360781***2027</t>
  </si>
  <si>
    <t>60.0</t>
  </si>
  <si>
    <t>76.77</t>
  </si>
  <si>
    <t>赖佳丽</t>
  </si>
  <si>
    <t>360781***426X</t>
  </si>
  <si>
    <t>77.9</t>
  </si>
  <si>
    <t>谢慧茹</t>
  </si>
  <si>
    <t>61.5</t>
  </si>
  <si>
    <t>73.3</t>
  </si>
  <si>
    <t>洪慧云</t>
  </si>
  <si>
    <t>360781***4229</t>
  </si>
  <si>
    <t>74.93</t>
  </si>
  <si>
    <t>钟婷</t>
  </si>
  <si>
    <t>360781***1045</t>
  </si>
  <si>
    <t>360730***2649</t>
  </si>
  <si>
    <t>72.87</t>
  </si>
  <si>
    <t>瑞金市2023年招聘教师总成绩（城区幼儿园&lt;非应届毕业生&gt;）</t>
  </si>
  <si>
    <t>谢丽琪</t>
  </si>
  <si>
    <t>360781***2029</t>
  </si>
  <si>
    <t>88.5</t>
  </si>
  <si>
    <t>87.84</t>
  </si>
  <si>
    <t>张青玲</t>
  </si>
  <si>
    <t>360730***5926</t>
  </si>
  <si>
    <t>91.44</t>
  </si>
  <si>
    <t>王红</t>
  </si>
  <si>
    <t>360781***5821</t>
  </si>
  <si>
    <t>83.5</t>
  </si>
  <si>
    <t>86.67</t>
  </si>
  <si>
    <t>黎园园</t>
  </si>
  <si>
    <t>362422***352X</t>
  </si>
  <si>
    <t>86.87</t>
  </si>
  <si>
    <t>360781***0025</t>
  </si>
  <si>
    <t>86.57</t>
  </si>
  <si>
    <t>王文娟</t>
  </si>
  <si>
    <t>360781***362X</t>
  </si>
  <si>
    <t>87.1</t>
  </si>
  <si>
    <t>朱小慧</t>
  </si>
  <si>
    <t>360781***1062</t>
  </si>
  <si>
    <t>82.0</t>
  </si>
  <si>
    <t>81.17</t>
  </si>
  <si>
    <t>杨添琪</t>
  </si>
  <si>
    <t>360781***002X</t>
  </si>
  <si>
    <t>84.04</t>
  </si>
  <si>
    <t>曾玉婷</t>
  </si>
  <si>
    <t>90.74</t>
  </si>
  <si>
    <t>邱琳清</t>
  </si>
  <si>
    <t>360781***1720</t>
  </si>
  <si>
    <t>82.5</t>
  </si>
  <si>
    <t>温婷</t>
  </si>
  <si>
    <t>360781***0124</t>
  </si>
  <si>
    <t>70.0</t>
  </si>
  <si>
    <t>85.5</t>
  </si>
  <si>
    <t>钟玲静</t>
  </si>
  <si>
    <t>360781***3620</t>
  </si>
  <si>
    <t>67.5</t>
  </si>
  <si>
    <t>86.17</t>
  </si>
  <si>
    <t>张丽</t>
  </si>
  <si>
    <t>360733***7621</t>
  </si>
  <si>
    <t>84.84</t>
  </si>
  <si>
    <t>钟颖</t>
  </si>
  <si>
    <t>360781***010X</t>
  </si>
  <si>
    <t>69.5</t>
  </si>
  <si>
    <t>陈丹丹</t>
  </si>
  <si>
    <t>360781***6125</t>
  </si>
  <si>
    <t>66.5</t>
  </si>
  <si>
    <t>84.34</t>
  </si>
  <si>
    <t>钟盈盈</t>
  </si>
  <si>
    <t>360781***3706</t>
  </si>
  <si>
    <t>83.94</t>
  </si>
  <si>
    <t>郭小玉</t>
  </si>
  <si>
    <t>360781***0086</t>
  </si>
  <si>
    <t>82.66</t>
  </si>
  <si>
    <t>黄福清</t>
  </si>
  <si>
    <t>79.24</t>
  </si>
  <si>
    <t>钟雅丽</t>
  </si>
  <si>
    <t>360781***3624</t>
  </si>
  <si>
    <t>79.9</t>
  </si>
  <si>
    <t>谢欣娅</t>
  </si>
  <si>
    <t>360781***0145</t>
  </si>
  <si>
    <t>钟淑婷</t>
  </si>
  <si>
    <t>360781***0023</t>
  </si>
  <si>
    <t>80.57</t>
  </si>
  <si>
    <t>360781***1026</t>
  </si>
  <si>
    <t>64.5</t>
  </si>
  <si>
    <t>79.7</t>
  </si>
  <si>
    <t>宋素玲</t>
  </si>
  <si>
    <t>360781***4222</t>
  </si>
  <si>
    <t>63.0</t>
  </si>
  <si>
    <t>80</t>
  </si>
  <si>
    <t>李雅丽</t>
  </si>
  <si>
    <t>360781***0628</t>
  </si>
  <si>
    <t>65.76</t>
  </si>
  <si>
    <t>杨嘉雯</t>
  </si>
  <si>
    <t>360781***006X</t>
  </si>
  <si>
    <t>缺考</t>
  </si>
  <si>
    <t>瑞金市2023年招聘教师总成绩（农村幼儿园&lt;限高校应届毕业生&gt;）</t>
  </si>
  <si>
    <t>农村幼儿园教师</t>
  </si>
  <si>
    <t>饶甜甜</t>
  </si>
  <si>
    <t>360733***0028</t>
  </si>
  <si>
    <t>92.1</t>
  </si>
  <si>
    <t>江燕</t>
  </si>
  <si>
    <t>360781***3665</t>
  </si>
  <si>
    <t>90.6</t>
  </si>
  <si>
    <t>廖飞燕</t>
  </si>
  <si>
    <t>360733***7020</t>
  </si>
  <si>
    <t>87.77</t>
  </si>
  <si>
    <t>邹思思</t>
  </si>
  <si>
    <t>360735***282X</t>
  </si>
  <si>
    <t>74.0</t>
  </si>
  <si>
    <t>84.9</t>
  </si>
  <si>
    <t>谢如琪</t>
  </si>
  <si>
    <t>360781***0022</t>
  </si>
  <si>
    <t>75.5</t>
  </si>
  <si>
    <t>83.73</t>
  </si>
  <si>
    <t>谢双</t>
  </si>
  <si>
    <t>360781***4729</t>
  </si>
  <si>
    <t>89.07</t>
  </si>
  <si>
    <t>张小燕</t>
  </si>
  <si>
    <t>360733***5388</t>
  </si>
  <si>
    <t>88.87</t>
  </si>
  <si>
    <t>刘金娣</t>
  </si>
  <si>
    <t>360733***4940</t>
  </si>
  <si>
    <t>84.53</t>
  </si>
  <si>
    <t>谢春华</t>
  </si>
  <si>
    <t>360781***5863</t>
  </si>
  <si>
    <t>86.1</t>
  </si>
  <si>
    <t>许文金</t>
  </si>
  <si>
    <t>360733***274X</t>
  </si>
  <si>
    <t>53.5</t>
  </si>
  <si>
    <t>92.27</t>
  </si>
  <si>
    <t>杨雅婷</t>
  </si>
  <si>
    <t>88.8</t>
  </si>
  <si>
    <t>肖琴</t>
  </si>
  <si>
    <t>360733***1224</t>
  </si>
  <si>
    <t>83.37</t>
  </si>
  <si>
    <t>廖子媚</t>
  </si>
  <si>
    <t>360781***2926</t>
  </si>
  <si>
    <t>54.0</t>
  </si>
  <si>
    <t>90.77</t>
  </si>
  <si>
    <t>曾雅薇</t>
  </si>
  <si>
    <t>360781***0107</t>
  </si>
  <si>
    <t>59.0</t>
  </si>
  <si>
    <t>87.23</t>
  </si>
  <si>
    <t>罗秀萍</t>
  </si>
  <si>
    <t>360781***3645</t>
  </si>
  <si>
    <t>87.43</t>
  </si>
  <si>
    <t>程雅琪</t>
  </si>
  <si>
    <t>360781***1028</t>
  </si>
  <si>
    <t>李薇</t>
  </si>
  <si>
    <t>360733***2760</t>
  </si>
  <si>
    <t>50.5</t>
  </si>
  <si>
    <t>钟霞</t>
  </si>
  <si>
    <t>360781***3622</t>
  </si>
  <si>
    <t>谢菁</t>
  </si>
  <si>
    <t>360781***6821</t>
  </si>
  <si>
    <t>85.27</t>
  </si>
  <si>
    <t>杨榕菁</t>
  </si>
  <si>
    <t>360733***8340</t>
  </si>
  <si>
    <t>84.93</t>
  </si>
  <si>
    <t>谢媛</t>
  </si>
  <si>
    <t>360733***8045</t>
  </si>
  <si>
    <t>陈静</t>
  </si>
  <si>
    <t>360781***2086</t>
  </si>
  <si>
    <t>86.8</t>
  </si>
  <si>
    <t>刘芝良</t>
  </si>
  <si>
    <t>48.0</t>
  </si>
  <si>
    <t>林瑞英</t>
  </si>
  <si>
    <t>360781***5869</t>
  </si>
  <si>
    <t>肖子茹</t>
  </si>
  <si>
    <t>360781***4725</t>
  </si>
  <si>
    <t>49.5</t>
  </si>
  <si>
    <t>朱鹂臣</t>
  </si>
  <si>
    <t>360781***0142</t>
  </si>
  <si>
    <t>55.0</t>
  </si>
  <si>
    <t>84.2</t>
  </si>
  <si>
    <t>钟菁</t>
  </si>
  <si>
    <t>360781***0088</t>
  </si>
  <si>
    <t>44.5</t>
  </si>
  <si>
    <t>卢意</t>
  </si>
  <si>
    <t>360781***5529</t>
  </si>
  <si>
    <t>51.5</t>
  </si>
  <si>
    <t>谢芸</t>
  </si>
  <si>
    <t>360781***472X</t>
  </si>
  <si>
    <t>79.2</t>
  </si>
  <si>
    <t>曾康华</t>
  </si>
  <si>
    <t>360781***6621</t>
  </si>
  <si>
    <t>55.5</t>
  </si>
  <si>
    <t>81.27</t>
  </si>
  <si>
    <t>陈艳</t>
  </si>
  <si>
    <t>360781***612X</t>
  </si>
  <si>
    <t>46.5</t>
  </si>
  <si>
    <t>86.93</t>
  </si>
  <si>
    <t>黄佳</t>
  </si>
  <si>
    <t>360733***0060</t>
  </si>
  <si>
    <t>52.0</t>
  </si>
  <si>
    <t>82.93</t>
  </si>
  <si>
    <t>何丽萍</t>
  </si>
  <si>
    <t>360733***5928</t>
  </si>
  <si>
    <t>80.47</t>
  </si>
  <si>
    <t>赖梦淇</t>
  </si>
  <si>
    <t>360781***0144</t>
  </si>
  <si>
    <t>50.0</t>
  </si>
  <si>
    <t>82.77</t>
  </si>
  <si>
    <t>钟曼婷</t>
  </si>
  <si>
    <t>360781***3668</t>
  </si>
  <si>
    <t>肖青山</t>
  </si>
  <si>
    <t>360781***5154</t>
  </si>
  <si>
    <t>78</t>
  </si>
  <si>
    <t>朱望情</t>
  </si>
  <si>
    <t>360781***2024</t>
  </si>
  <si>
    <t>51.0</t>
  </si>
  <si>
    <t>81.37</t>
  </si>
  <si>
    <t>刘巧梅</t>
  </si>
  <si>
    <t>360781***012X</t>
  </si>
  <si>
    <t>46.0</t>
  </si>
  <si>
    <t>杨芊</t>
  </si>
  <si>
    <t>钟水春</t>
  </si>
  <si>
    <t>360733***2765</t>
  </si>
  <si>
    <t>钟冬梅</t>
  </si>
  <si>
    <t>360781***5127</t>
  </si>
  <si>
    <t>75.1</t>
  </si>
  <si>
    <t>钟培玲</t>
  </si>
  <si>
    <t>45.0</t>
  </si>
  <si>
    <t>74.4</t>
  </si>
  <si>
    <t>欧阳林清</t>
  </si>
  <si>
    <t>360733***0043</t>
  </si>
  <si>
    <t>朱琴</t>
  </si>
  <si>
    <t>360781***2026</t>
  </si>
  <si>
    <t>45.5</t>
  </si>
  <si>
    <t>瑞金市2023年招聘教师总成绩（农村幼儿园&lt;非应届毕业生&gt;）</t>
  </si>
  <si>
    <t>宋伟红</t>
  </si>
  <si>
    <t>79.0</t>
  </si>
  <si>
    <t>88.73</t>
  </si>
  <si>
    <t>王秀红</t>
  </si>
  <si>
    <t>360781***3666</t>
  </si>
  <si>
    <t>86.3</t>
  </si>
  <si>
    <t>欧慧玲</t>
  </si>
  <si>
    <t>360733***0022</t>
  </si>
  <si>
    <t>钟莹</t>
  </si>
  <si>
    <t>360781***3628</t>
  </si>
  <si>
    <t>黄瑞玉</t>
  </si>
  <si>
    <t>360781***0067</t>
  </si>
  <si>
    <t>86.97</t>
  </si>
  <si>
    <t>朱丽玲</t>
  </si>
  <si>
    <t>360733***5925</t>
  </si>
  <si>
    <t>89.2</t>
  </si>
  <si>
    <t>赖逸靖</t>
  </si>
  <si>
    <t>360733***192X</t>
  </si>
  <si>
    <t>87.97</t>
  </si>
  <si>
    <t>谢丹</t>
  </si>
  <si>
    <t>360781***1069</t>
  </si>
  <si>
    <t>刘美娟</t>
  </si>
  <si>
    <t>360781***3641</t>
  </si>
  <si>
    <t>84.83</t>
  </si>
  <si>
    <t>徐艳红</t>
  </si>
  <si>
    <t>360734***2423</t>
  </si>
  <si>
    <t>80.03</t>
  </si>
  <si>
    <t>金玲婷</t>
  </si>
  <si>
    <t>361127***1625</t>
  </si>
  <si>
    <t>88.3</t>
  </si>
  <si>
    <t>黄雅林</t>
  </si>
  <si>
    <t>360781***1022</t>
  </si>
  <si>
    <t>84.5</t>
  </si>
  <si>
    <t>曾惠丽</t>
  </si>
  <si>
    <t>360733***8326</t>
  </si>
  <si>
    <t>钟欢</t>
  </si>
  <si>
    <t>360781***0621</t>
  </si>
  <si>
    <t>78.9</t>
  </si>
  <si>
    <t>朱海霞</t>
  </si>
  <si>
    <t>85.87</t>
  </si>
  <si>
    <t>王丽娟</t>
  </si>
  <si>
    <t>360781***368X</t>
  </si>
  <si>
    <t>危芳</t>
  </si>
  <si>
    <t>81.67</t>
  </si>
  <si>
    <t>李小芳</t>
  </si>
  <si>
    <t>360781***1722</t>
  </si>
  <si>
    <t>82.37</t>
  </si>
  <si>
    <t>黄丽群</t>
  </si>
  <si>
    <t>360781***0045</t>
  </si>
  <si>
    <t>80.1</t>
  </si>
  <si>
    <t>文琳</t>
  </si>
  <si>
    <t>62.0</t>
  </si>
  <si>
    <t>83.9</t>
  </si>
  <si>
    <t>钟雅丹</t>
  </si>
  <si>
    <t>360781***1048</t>
  </si>
  <si>
    <t>罗雅芳</t>
  </si>
  <si>
    <t>360781***3625</t>
  </si>
  <si>
    <t>池丽</t>
  </si>
  <si>
    <t>360733***0942</t>
  </si>
  <si>
    <t>陈小妞</t>
  </si>
  <si>
    <t>360781***4726</t>
  </si>
  <si>
    <t>81.83</t>
  </si>
  <si>
    <t>杨洋</t>
  </si>
  <si>
    <t>360781***2948</t>
  </si>
  <si>
    <t>75.43</t>
  </si>
  <si>
    <t>刘程</t>
  </si>
  <si>
    <t>78.73</t>
  </si>
  <si>
    <t>邹慧琳</t>
  </si>
  <si>
    <t>360781***5124</t>
  </si>
  <si>
    <t>77.53</t>
  </si>
  <si>
    <t>文露</t>
  </si>
  <si>
    <t>360733***7624</t>
  </si>
  <si>
    <t>75.93</t>
  </si>
  <si>
    <t>刘康缤</t>
  </si>
  <si>
    <t>360781***0108</t>
  </si>
  <si>
    <t>73.6</t>
  </si>
  <si>
    <t>刘素素</t>
  </si>
  <si>
    <t>360781***4249</t>
  </si>
  <si>
    <t>73.33</t>
  </si>
  <si>
    <t>曹小红</t>
  </si>
  <si>
    <t>360733***4929</t>
  </si>
  <si>
    <t>71.67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</si>
</sst>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7" fillId="33" borderId="9" xfId="0" applyFont="1" applyFill="1" applyBorder="1" applyAlignment="1">
      <alignment horizontal="center" vertical="center"/>
    </xf>
    <xf numFmtId="177" fontId="7" fillId="33" borderId="9" xfId="0" applyNumberFormat="1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130" zoomScaleNormal="130" zoomScaleSheetLayoutView="100" workbookViewId="0" topLeftCell="A1">
      <pane ySplit="3" topLeftCell="A23" activePane="bottomLeft" state="frozen"/>
      <selection pane="bottomLeft" activeCell="M2" sqref="M1:M65536"/>
    </sheetView>
  </sheetViews>
  <sheetFormatPr defaultColWidth="9.00390625" defaultRowHeight="14.25"/>
  <cols>
    <col min="1" max="1" width="4.875" style="2" customWidth="1"/>
    <col min="2" max="2" width="12.375" style="2" customWidth="1"/>
    <col min="3" max="3" width="7.00390625" style="2" customWidth="1"/>
    <col min="4" max="4" width="18.75390625" style="2" customWidth="1"/>
    <col min="5" max="5" width="5.75390625" style="2" customWidth="1"/>
    <col min="6" max="6" width="6.375" style="2" customWidth="1"/>
    <col min="7" max="7" width="5.75390625" style="2" customWidth="1"/>
    <col min="8" max="8" width="6.375" style="35" customWidth="1"/>
    <col min="9" max="9" width="7.50390625" style="35" customWidth="1"/>
    <col min="10" max="10" width="6.875" style="2" customWidth="1"/>
    <col min="11" max="11" width="6.625" style="36" customWidth="1"/>
    <col min="12" max="12" width="7.875" style="36" customWidth="1"/>
    <col min="13" max="13" width="7.50390625" style="2" customWidth="1"/>
    <col min="14" max="14" width="12.625" style="2" bestFit="1" customWidth="1"/>
    <col min="15" max="16384" width="9.00390625" style="2" customWidth="1"/>
  </cols>
  <sheetData>
    <row r="1" spans="1:13" ht="33" customHeight="1">
      <c r="A1" s="37" t="s">
        <v>0</v>
      </c>
      <c r="B1" s="37"/>
      <c r="C1" s="37"/>
      <c r="D1" s="37"/>
      <c r="E1" s="37"/>
      <c r="F1" s="37"/>
      <c r="G1" s="37"/>
      <c r="H1" s="38"/>
      <c r="I1" s="38"/>
      <c r="J1" s="37"/>
      <c r="K1" s="42"/>
      <c r="L1" s="42"/>
      <c r="M1" s="37"/>
    </row>
    <row r="2" spans="1:13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6" t="s">
        <v>6</v>
      </c>
      <c r="H2" s="39"/>
      <c r="I2" s="40" t="s">
        <v>7</v>
      </c>
      <c r="J2" s="5" t="s">
        <v>8</v>
      </c>
      <c r="K2" s="12" t="s">
        <v>9</v>
      </c>
      <c r="L2" s="5" t="s">
        <v>10</v>
      </c>
      <c r="M2" s="12" t="s">
        <v>11</v>
      </c>
    </row>
    <row r="3" spans="1:13" s="1" customFormat="1" ht="33" customHeight="1">
      <c r="A3" s="5"/>
      <c r="B3" s="5"/>
      <c r="C3" s="5"/>
      <c r="D3" s="5"/>
      <c r="E3" s="5" t="s">
        <v>12</v>
      </c>
      <c r="F3" s="5" t="s">
        <v>13</v>
      </c>
      <c r="G3" s="5" t="s">
        <v>14</v>
      </c>
      <c r="H3" s="40" t="s">
        <v>15</v>
      </c>
      <c r="I3" s="40"/>
      <c r="J3" s="5"/>
      <c r="K3" s="13"/>
      <c r="L3" s="5"/>
      <c r="M3" s="13"/>
    </row>
    <row r="4" spans="1:13" s="34" customFormat="1" ht="25.5" customHeight="1">
      <c r="A4" s="15">
        <v>23</v>
      </c>
      <c r="B4" s="8" t="s">
        <v>16</v>
      </c>
      <c r="C4" s="8" t="s">
        <v>17</v>
      </c>
      <c r="D4" s="41" t="s">
        <v>18</v>
      </c>
      <c r="E4" s="10" t="s">
        <v>19</v>
      </c>
      <c r="F4" s="11">
        <f aca="true" t="shared" si="0" ref="F4:F44">E4*0.4</f>
        <v>31.8</v>
      </c>
      <c r="G4" s="8" t="s">
        <v>20</v>
      </c>
      <c r="H4" s="11">
        <f aca="true" t="shared" si="1" ref="H4:H44">G4*0.6</f>
        <v>50.538000000000004</v>
      </c>
      <c r="I4" s="11">
        <f aca="true" t="shared" si="2" ref="I4:I44">F4+H4</f>
        <v>82.33800000000001</v>
      </c>
      <c r="J4" s="14">
        <f>_xlfn.RANK.EQ(I4,$I$4:$I$54,0)</f>
        <v>1</v>
      </c>
      <c r="K4" s="8" t="s">
        <v>21</v>
      </c>
      <c r="L4" s="15">
        <v>4</v>
      </c>
      <c r="M4" s="8"/>
    </row>
    <row r="5" spans="1:13" s="34" customFormat="1" ht="25.5" customHeight="1">
      <c r="A5" s="15">
        <v>22</v>
      </c>
      <c r="B5" s="8" t="s">
        <v>16</v>
      </c>
      <c r="C5" s="8" t="s">
        <v>22</v>
      </c>
      <c r="D5" s="41" t="s">
        <v>23</v>
      </c>
      <c r="E5" s="10" t="s">
        <v>24</v>
      </c>
      <c r="F5" s="11">
        <f t="shared" si="0"/>
        <v>32.6</v>
      </c>
      <c r="G5" s="8" t="s">
        <v>25</v>
      </c>
      <c r="H5" s="11">
        <f t="shared" si="1"/>
        <v>49.440000000000005</v>
      </c>
      <c r="I5" s="11">
        <f t="shared" si="2"/>
        <v>82.04</v>
      </c>
      <c r="J5" s="14">
        <f>_xlfn.RANK.EQ(I5,$I$4:$I$54,0)</f>
        <v>2</v>
      </c>
      <c r="K5" s="8" t="s">
        <v>21</v>
      </c>
      <c r="L5" s="15">
        <v>16</v>
      </c>
      <c r="M5" s="8"/>
    </row>
    <row r="6" spans="1:13" s="34" customFormat="1" ht="25.5" customHeight="1">
      <c r="A6" s="15">
        <v>24</v>
      </c>
      <c r="B6" s="8" t="s">
        <v>16</v>
      </c>
      <c r="C6" s="8" t="s">
        <v>26</v>
      </c>
      <c r="D6" s="41" t="s">
        <v>27</v>
      </c>
      <c r="E6" s="10" t="s">
        <v>28</v>
      </c>
      <c r="F6" s="11">
        <f t="shared" si="0"/>
        <v>31.400000000000002</v>
      </c>
      <c r="G6" s="8" t="s">
        <v>29</v>
      </c>
      <c r="H6" s="11">
        <f t="shared" si="1"/>
        <v>50.279999999999994</v>
      </c>
      <c r="I6" s="11">
        <f t="shared" si="2"/>
        <v>81.67999999999999</v>
      </c>
      <c r="J6" s="14">
        <f>_xlfn.RANK.EQ(I6,$I$4:$I$54,0)</f>
        <v>3</v>
      </c>
      <c r="K6" s="8" t="s">
        <v>21</v>
      </c>
      <c r="L6" s="15">
        <v>9</v>
      </c>
      <c r="M6" s="8"/>
    </row>
    <row r="7" spans="1:13" s="34" customFormat="1" ht="25.5" customHeight="1">
      <c r="A7" s="15">
        <v>26</v>
      </c>
      <c r="B7" s="8" t="s">
        <v>16</v>
      </c>
      <c r="C7" s="8" t="s">
        <v>30</v>
      </c>
      <c r="D7" s="41" t="s">
        <v>31</v>
      </c>
      <c r="E7" s="10" t="s">
        <v>32</v>
      </c>
      <c r="F7" s="11">
        <f t="shared" si="0"/>
        <v>30.400000000000002</v>
      </c>
      <c r="G7" s="8" t="s">
        <v>33</v>
      </c>
      <c r="H7" s="11">
        <f t="shared" si="1"/>
        <v>50.44199999999999</v>
      </c>
      <c r="I7" s="11">
        <f t="shared" si="2"/>
        <v>80.842</v>
      </c>
      <c r="J7" s="14">
        <f>_xlfn.RANK.EQ(I7,$I$4:$I$54,0)</f>
        <v>4</v>
      </c>
      <c r="K7" s="8" t="s">
        <v>21</v>
      </c>
      <c r="L7" s="15">
        <v>18</v>
      </c>
      <c r="M7" s="8"/>
    </row>
    <row r="8" spans="1:13" s="34" customFormat="1" ht="25.5" customHeight="1">
      <c r="A8" s="15">
        <v>2</v>
      </c>
      <c r="B8" s="8" t="s">
        <v>16</v>
      </c>
      <c r="C8" s="8" t="s">
        <v>34</v>
      </c>
      <c r="D8" s="41" t="s">
        <v>35</v>
      </c>
      <c r="E8" s="10" t="s">
        <v>36</v>
      </c>
      <c r="F8" s="11">
        <f t="shared" si="0"/>
        <v>31</v>
      </c>
      <c r="G8" s="8" t="s">
        <v>37</v>
      </c>
      <c r="H8" s="11">
        <f t="shared" si="1"/>
        <v>49.482</v>
      </c>
      <c r="I8" s="11">
        <f t="shared" si="2"/>
        <v>80.482</v>
      </c>
      <c r="J8" s="14">
        <f>_xlfn.RANK.EQ(I8,$I$4:$I$54,0)</f>
        <v>5</v>
      </c>
      <c r="K8" s="8" t="s">
        <v>38</v>
      </c>
      <c r="L8" s="15">
        <v>12</v>
      </c>
      <c r="M8" s="8"/>
    </row>
    <row r="9" spans="1:13" s="34" customFormat="1" ht="25.5" customHeight="1">
      <c r="A9" s="15">
        <v>1</v>
      </c>
      <c r="B9" s="8" t="s">
        <v>16</v>
      </c>
      <c r="C9" s="8" t="s">
        <v>39</v>
      </c>
      <c r="D9" s="41" t="s">
        <v>40</v>
      </c>
      <c r="E9" s="10" t="s">
        <v>41</v>
      </c>
      <c r="F9" s="11">
        <f t="shared" si="0"/>
        <v>31.200000000000003</v>
      </c>
      <c r="G9" s="8" t="s">
        <v>42</v>
      </c>
      <c r="H9" s="11">
        <f t="shared" si="1"/>
        <v>49.199999999999996</v>
      </c>
      <c r="I9" s="11">
        <f t="shared" si="2"/>
        <v>80.4</v>
      </c>
      <c r="J9" s="14">
        <f>_xlfn.RANK.EQ(I9,$I$4:$I$54,0)</f>
        <v>6</v>
      </c>
      <c r="K9" s="8" t="s">
        <v>38</v>
      </c>
      <c r="L9" s="15">
        <v>2</v>
      </c>
      <c r="M9" s="8"/>
    </row>
    <row r="10" spans="1:13" s="34" customFormat="1" ht="25.5" customHeight="1">
      <c r="A10" s="15">
        <v>9</v>
      </c>
      <c r="B10" s="8" t="s">
        <v>16</v>
      </c>
      <c r="C10" s="8" t="s">
        <v>43</v>
      </c>
      <c r="D10" s="41" t="s">
        <v>44</v>
      </c>
      <c r="E10" s="10" t="s">
        <v>45</v>
      </c>
      <c r="F10" s="11">
        <f t="shared" si="0"/>
        <v>28.8</v>
      </c>
      <c r="G10" s="8" t="s">
        <v>46</v>
      </c>
      <c r="H10" s="11">
        <f t="shared" si="1"/>
        <v>51.282</v>
      </c>
      <c r="I10" s="11">
        <f t="shared" si="2"/>
        <v>80.082</v>
      </c>
      <c r="J10" s="14">
        <f>_xlfn.RANK.EQ(I10,$I$4:$I$54,0)</f>
        <v>7</v>
      </c>
      <c r="K10" s="8" t="s">
        <v>38</v>
      </c>
      <c r="L10" s="15">
        <v>17</v>
      </c>
      <c r="M10" s="8"/>
    </row>
    <row r="11" spans="1:13" s="34" customFormat="1" ht="25.5" customHeight="1">
      <c r="A11" s="15">
        <v>3</v>
      </c>
      <c r="B11" s="8" t="s">
        <v>16</v>
      </c>
      <c r="C11" s="8" t="s">
        <v>47</v>
      </c>
      <c r="D11" s="41" t="s">
        <v>48</v>
      </c>
      <c r="E11" s="10" t="s">
        <v>49</v>
      </c>
      <c r="F11" s="11">
        <f t="shared" si="0"/>
        <v>30.8</v>
      </c>
      <c r="G11" s="8" t="s">
        <v>50</v>
      </c>
      <c r="H11" s="11">
        <f t="shared" si="1"/>
        <v>48.959999999999994</v>
      </c>
      <c r="I11" s="11">
        <f t="shared" si="2"/>
        <v>79.75999999999999</v>
      </c>
      <c r="J11" s="14">
        <f>_xlfn.RANK.EQ(I11,$I$4:$I$54,0)</f>
        <v>8</v>
      </c>
      <c r="K11" s="8" t="s">
        <v>38</v>
      </c>
      <c r="L11" s="15">
        <v>13</v>
      </c>
      <c r="M11" s="8"/>
    </row>
    <row r="12" spans="1:13" s="34" customFormat="1" ht="25.5" customHeight="1">
      <c r="A12" s="15">
        <v>6</v>
      </c>
      <c r="B12" s="8" t="s">
        <v>16</v>
      </c>
      <c r="C12" s="8" t="s">
        <v>51</v>
      </c>
      <c r="D12" s="41" t="s">
        <v>52</v>
      </c>
      <c r="E12" s="10" t="s">
        <v>32</v>
      </c>
      <c r="F12" s="11">
        <f t="shared" si="0"/>
        <v>30.400000000000002</v>
      </c>
      <c r="G12" s="8" t="s">
        <v>42</v>
      </c>
      <c r="H12" s="11">
        <f t="shared" si="1"/>
        <v>49.199999999999996</v>
      </c>
      <c r="I12" s="11">
        <f t="shared" si="2"/>
        <v>79.6</v>
      </c>
      <c r="J12" s="14">
        <f>_xlfn.RANK.EQ(I12,$I$4:$I$54,0)</f>
        <v>9</v>
      </c>
      <c r="K12" s="8" t="s">
        <v>38</v>
      </c>
      <c r="L12" s="15">
        <v>19</v>
      </c>
      <c r="M12" s="8"/>
    </row>
    <row r="13" spans="1:13" s="34" customFormat="1" ht="25.5" customHeight="1">
      <c r="A13" s="15">
        <v>4</v>
      </c>
      <c r="B13" s="8" t="s">
        <v>16</v>
      </c>
      <c r="C13" s="8" t="s">
        <v>53</v>
      </c>
      <c r="D13" s="41" t="s">
        <v>54</v>
      </c>
      <c r="E13" s="10" t="s">
        <v>55</v>
      </c>
      <c r="F13" s="11">
        <f t="shared" si="0"/>
        <v>30.6</v>
      </c>
      <c r="G13" s="8" t="s">
        <v>56</v>
      </c>
      <c r="H13" s="11">
        <f t="shared" si="1"/>
        <v>48.84</v>
      </c>
      <c r="I13" s="11">
        <f t="shared" si="2"/>
        <v>79.44</v>
      </c>
      <c r="J13" s="14">
        <f>_xlfn.RANK.EQ(I13,$I$4:$I$54,0)</f>
        <v>10</v>
      </c>
      <c r="K13" s="8" t="s">
        <v>38</v>
      </c>
      <c r="L13" s="15">
        <v>21</v>
      </c>
      <c r="M13" s="8"/>
    </row>
    <row r="14" spans="1:13" s="34" customFormat="1" ht="25.5" customHeight="1">
      <c r="A14" s="15">
        <v>10</v>
      </c>
      <c r="B14" s="8" t="s">
        <v>16</v>
      </c>
      <c r="C14" s="8" t="s">
        <v>57</v>
      </c>
      <c r="D14" s="41" t="s">
        <v>58</v>
      </c>
      <c r="E14" s="10" t="s">
        <v>59</v>
      </c>
      <c r="F14" s="11">
        <f t="shared" si="0"/>
        <v>28.200000000000003</v>
      </c>
      <c r="G14" s="8" t="s">
        <v>60</v>
      </c>
      <c r="H14" s="11">
        <f t="shared" si="1"/>
        <v>51.077999999999996</v>
      </c>
      <c r="I14" s="11">
        <f t="shared" si="2"/>
        <v>79.27799999999999</v>
      </c>
      <c r="J14" s="14">
        <f>_xlfn.RANK.EQ(I14,$I$4:$I$54,0)</f>
        <v>11</v>
      </c>
      <c r="K14" s="8" t="s">
        <v>38</v>
      </c>
      <c r="L14" s="15">
        <v>8</v>
      </c>
      <c r="M14" s="8"/>
    </row>
    <row r="15" spans="1:13" s="34" customFormat="1" ht="25.5" customHeight="1">
      <c r="A15" s="15">
        <v>27</v>
      </c>
      <c r="B15" s="8" t="s">
        <v>16</v>
      </c>
      <c r="C15" s="8" t="s">
        <v>61</v>
      </c>
      <c r="D15" s="41" t="s">
        <v>62</v>
      </c>
      <c r="E15" s="10" t="s">
        <v>32</v>
      </c>
      <c r="F15" s="11">
        <f t="shared" si="0"/>
        <v>30.400000000000002</v>
      </c>
      <c r="G15" s="8" t="s">
        <v>63</v>
      </c>
      <c r="H15" s="11">
        <f t="shared" si="1"/>
        <v>48.54</v>
      </c>
      <c r="I15" s="11">
        <f t="shared" si="2"/>
        <v>78.94</v>
      </c>
      <c r="J15" s="14">
        <f>_xlfn.RANK.EQ(I15,$I$4:$I$54,0)</f>
        <v>12</v>
      </c>
      <c r="K15" s="8" t="s">
        <v>21</v>
      </c>
      <c r="L15" s="15">
        <v>5</v>
      </c>
      <c r="M15" s="8"/>
    </row>
    <row r="16" spans="1:13" s="34" customFormat="1" ht="25.5" customHeight="1">
      <c r="A16" s="15">
        <v>25</v>
      </c>
      <c r="B16" s="8" t="s">
        <v>16</v>
      </c>
      <c r="C16" s="8" t="s">
        <v>64</v>
      </c>
      <c r="D16" s="41" t="s">
        <v>65</v>
      </c>
      <c r="E16" s="10" t="s">
        <v>41</v>
      </c>
      <c r="F16" s="11">
        <f t="shared" si="0"/>
        <v>31.200000000000003</v>
      </c>
      <c r="G16" s="8" t="s">
        <v>66</v>
      </c>
      <c r="H16" s="11">
        <f t="shared" si="1"/>
        <v>46.938</v>
      </c>
      <c r="I16" s="11">
        <f t="shared" si="2"/>
        <v>78.138</v>
      </c>
      <c r="J16" s="14">
        <f>_xlfn.RANK.EQ(I16,$I$4:$I$54,0)</f>
        <v>13</v>
      </c>
      <c r="K16" s="8" t="s">
        <v>21</v>
      </c>
      <c r="L16" s="15">
        <v>14</v>
      </c>
      <c r="M16" s="8"/>
    </row>
    <row r="17" spans="1:13" s="34" customFormat="1" ht="25.5" customHeight="1">
      <c r="A17" s="15">
        <v>29</v>
      </c>
      <c r="B17" s="8" t="s">
        <v>16</v>
      </c>
      <c r="C17" s="8" t="s">
        <v>67</v>
      </c>
      <c r="D17" s="41" t="s">
        <v>68</v>
      </c>
      <c r="E17" s="10" t="s">
        <v>69</v>
      </c>
      <c r="F17" s="11">
        <f t="shared" si="0"/>
        <v>28.400000000000002</v>
      </c>
      <c r="G17" s="8" t="s">
        <v>70</v>
      </c>
      <c r="H17" s="11">
        <f t="shared" si="1"/>
        <v>49.602</v>
      </c>
      <c r="I17" s="11">
        <f t="shared" si="2"/>
        <v>78.002</v>
      </c>
      <c r="J17" s="14">
        <f>_xlfn.RANK.EQ(I17,$I$4:$I$54,0)</f>
        <v>14</v>
      </c>
      <c r="K17" s="8" t="s">
        <v>21</v>
      </c>
      <c r="L17" s="15">
        <v>2</v>
      </c>
      <c r="M17" s="8"/>
    </row>
    <row r="18" spans="1:13" s="34" customFormat="1" ht="25.5" customHeight="1">
      <c r="A18" s="15">
        <v>28</v>
      </c>
      <c r="B18" s="8" t="s">
        <v>16</v>
      </c>
      <c r="C18" s="8" t="s">
        <v>71</v>
      </c>
      <c r="D18" s="41" t="s">
        <v>72</v>
      </c>
      <c r="E18" s="10" t="s">
        <v>73</v>
      </c>
      <c r="F18" s="11">
        <f t="shared" si="0"/>
        <v>28.6</v>
      </c>
      <c r="G18" s="8" t="s">
        <v>74</v>
      </c>
      <c r="H18" s="11">
        <f t="shared" si="1"/>
        <v>49.26</v>
      </c>
      <c r="I18" s="11">
        <f t="shared" si="2"/>
        <v>77.86</v>
      </c>
      <c r="J18" s="14">
        <f>_xlfn.RANK.EQ(I18,$I$4:$I$54,0)</f>
        <v>15</v>
      </c>
      <c r="K18" s="8" t="s">
        <v>21</v>
      </c>
      <c r="L18" s="15">
        <v>20</v>
      </c>
      <c r="M18" s="8"/>
    </row>
    <row r="19" spans="1:13" s="34" customFormat="1" ht="25.5" customHeight="1">
      <c r="A19" s="15">
        <v>8</v>
      </c>
      <c r="B19" s="8" t="s">
        <v>16</v>
      </c>
      <c r="C19" s="8" t="s">
        <v>75</v>
      </c>
      <c r="D19" s="41" t="s">
        <v>76</v>
      </c>
      <c r="E19" s="10" t="s">
        <v>77</v>
      </c>
      <c r="F19" s="11">
        <f t="shared" si="0"/>
        <v>29</v>
      </c>
      <c r="G19" s="8" t="s">
        <v>63</v>
      </c>
      <c r="H19" s="11">
        <f t="shared" si="1"/>
        <v>48.54</v>
      </c>
      <c r="I19" s="11">
        <f t="shared" si="2"/>
        <v>77.53999999999999</v>
      </c>
      <c r="J19" s="14">
        <f>_xlfn.RANK.EQ(I19,$I$4:$I$54,0)</f>
        <v>16</v>
      </c>
      <c r="K19" s="8" t="s">
        <v>38</v>
      </c>
      <c r="L19" s="15">
        <v>15</v>
      </c>
      <c r="M19" s="8"/>
    </row>
    <row r="20" spans="1:13" s="34" customFormat="1" ht="25.5" customHeight="1">
      <c r="A20" s="15">
        <v>32</v>
      </c>
      <c r="B20" s="8" t="s">
        <v>16</v>
      </c>
      <c r="C20" s="8" t="s">
        <v>78</v>
      </c>
      <c r="D20" s="41" t="s">
        <v>79</v>
      </c>
      <c r="E20" s="10" t="s">
        <v>80</v>
      </c>
      <c r="F20" s="11">
        <f t="shared" si="0"/>
        <v>26.400000000000002</v>
      </c>
      <c r="G20" s="8" t="s">
        <v>81</v>
      </c>
      <c r="H20" s="11">
        <f t="shared" si="1"/>
        <v>49.938</v>
      </c>
      <c r="I20" s="11">
        <f t="shared" si="2"/>
        <v>76.33800000000001</v>
      </c>
      <c r="J20" s="14">
        <f>_xlfn.RANK.EQ(I20,$I$4:$I$54,0)</f>
        <v>17</v>
      </c>
      <c r="K20" s="8" t="s">
        <v>21</v>
      </c>
      <c r="L20" s="15">
        <v>12</v>
      </c>
      <c r="M20" s="8"/>
    </row>
    <row r="21" spans="1:13" s="34" customFormat="1" ht="25.5" customHeight="1">
      <c r="A21" s="15">
        <v>7</v>
      </c>
      <c r="B21" s="8" t="s">
        <v>16</v>
      </c>
      <c r="C21" s="8" t="s">
        <v>82</v>
      </c>
      <c r="D21" s="41" t="s">
        <v>83</v>
      </c>
      <c r="E21" s="10" t="s">
        <v>84</v>
      </c>
      <c r="F21" s="11">
        <f t="shared" si="0"/>
        <v>30</v>
      </c>
      <c r="G21" s="8" t="s">
        <v>85</v>
      </c>
      <c r="H21" s="11">
        <f t="shared" si="1"/>
        <v>45.522</v>
      </c>
      <c r="I21" s="11">
        <f t="shared" si="2"/>
        <v>75.52199999999999</v>
      </c>
      <c r="J21" s="14">
        <f>_xlfn.RANK.EQ(I21,$I$4:$I$54,0)</f>
        <v>18</v>
      </c>
      <c r="K21" s="8" t="s">
        <v>38</v>
      </c>
      <c r="L21" s="15">
        <v>18</v>
      </c>
      <c r="M21" s="8"/>
    </row>
    <row r="22" spans="1:13" s="34" customFormat="1" ht="25.5" customHeight="1">
      <c r="A22" s="15">
        <v>36</v>
      </c>
      <c r="B22" s="8" t="s">
        <v>16</v>
      </c>
      <c r="C22" s="8" t="s">
        <v>86</v>
      </c>
      <c r="D22" s="41" t="s">
        <v>87</v>
      </c>
      <c r="E22" s="10" t="s">
        <v>88</v>
      </c>
      <c r="F22" s="11">
        <f t="shared" si="0"/>
        <v>25</v>
      </c>
      <c r="G22" s="8" t="s">
        <v>89</v>
      </c>
      <c r="H22" s="11">
        <f t="shared" si="1"/>
        <v>50.26199999999999</v>
      </c>
      <c r="I22" s="11">
        <f t="shared" si="2"/>
        <v>75.262</v>
      </c>
      <c r="J22" s="14">
        <f>_xlfn.RANK.EQ(I22,$I$4:$I$54,0)</f>
        <v>19</v>
      </c>
      <c r="K22" s="8" t="s">
        <v>21</v>
      </c>
      <c r="L22" s="15">
        <v>15</v>
      </c>
      <c r="M22" s="8"/>
    </row>
    <row r="23" spans="1:13" s="34" customFormat="1" ht="25.5" customHeight="1">
      <c r="A23" s="15">
        <v>11</v>
      </c>
      <c r="B23" s="8" t="s">
        <v>16</v>
      </c>
      <c r="C23" s="8" t="s">
        <v>90</v>
      </c>
      <c r="D23" s="41" t="s">
        <v>91</v>
      </c>
      <c r="E23" s="10" t="s">
        <v>92</v>
      </c>
      <c r="F23" s="11">
        <f t="shared" si="0"/>
        <v>26.8</v>
      </c>
      <c r="G23" s="8" t="s">
        <v>93</v>
      </c>
      <c r="H23" s="11">
        <f t="shared" si="1"/>
        <v>48.318</v>
      </c>
      <c r="I23" s="11">
        <f t="shared" si="2"/>
        <v>75.118</v>
      </c>
      <c r="J23" s="14">
        <f>_xlfn.RANK.EQ(I23,$I$4:$I$54,0)</f>
        <v>20</v>
      </c>
      <c r="K23" s="8" t="s">
        <v>38</v>
      </c>
      <c r="L23" s="15">
        <v>9</v>
      </c>
      <c r="M23" s="8"/>
    </row>
    <row r="24" spans="1:13" s="34" customFormat="1" ht="25.5" customHeight="1">
      <c r="A24" s="15">
        <v>33</v>
      </c>
      <c r="B24" s="8" t="s">
        <v>16</v>
      </c>
      <c r="C24" s="8" t="s">
        <v>94</v>
      </c>
      <c r="D24" s="41" t="s">
        <v>95</v>
      </c>
      <c r="E24" s="10" t="s">
        <v>96</v>
      </c>
      <c r="F24" s="11">
        <f t="shared" si="0"/>
        <v>26</v>
      </c>
      <c r="G24" s="8" t="s">
        <v>97</v>
      </c>
      <c r="H24" s="11">
        <f t="shared" si="1"/>
        <v>48.858000000000004</v>
      </c>
      <c r="I24" s="11">
        <f t="shared" si="2"/>
        <v>74.858</v>
      </c>
      <c r="J24" s="14">
        <f>_xlfn.RANK.EQ(I24,$I$4:$I$54,0)</f>
        <v>21</v>
      </c>
      <c r="K24" s="8" t="s">
        <v>21</v>
      </c>
      <c r="L24" s="15">
        <v>8</v>
      </c>
      <c r="M24" s="8"/>
    </row>
    <row r="25" spans="1:13" s="34" customFormat="1" ht="25.5" customHeight="1">
      <c r="A25" s="15">
        <v>31</v>
      </c>
      <c r="B25" s="8" t="s">
        <v>16</v>
      </c>
      <c r="C25" s="8" t="s">
        <v>98</v>
      </c>
      <c r="D25" s="41" t="s">
        <v>99</v>
      </c>
      <c r="E25" s="10" t="s">
        <v>100</v>
      </c>
      <c r="F25" s="11">
        <f t="shared" si="0"/>
        <v>27.200000000000003</v>
      </c>
      <c r="G25" s="8" t="s">
        <v>101</v>
      </c>
      <c r="H25" s="11">
        <f t="shared" si="1"/>
        <v>47.44199999999999</v>
      </c>
      <c r="I25" s="11">
        <f t="shared" si="2"/>
        <v>74.642</v>
      </c>
      <c r="J25" s="14">
        <f>_xlfn.RANK.EQ(I25,$I$4:$I$54,0)</f>
        <v>22</v>
      </c>
      <c r="K25" s="8" t="s">
        <v>21</v>
      </c>
      <c r="L25" s="15">
        <v>11</v>
      </c>
      <c r="M25" s="8"/>
    </row>
    <row r="26" spans="1:13" s="34" customFormat="1" ht="25.5" customHeight="1">
      <c r="A26" s="15">
        <v>5</v>
      </c>
      <c r="B26" s="8" t="s">
        <v>16</v>
      </c>
      <c r="C26" s="8" t="s">
        <v>102</v>
      </c>
      <c r="D26" s="41" t="s">
        <v>103</v>
      </c>
      <c r="E26" s="10" t="s">
        <v>32</v>
      </c>
      <c r="F26" s="11">
        <f t="shared" si="0"/>
        <v>30.400000000000002</v>
      </c>
      <c r="G26" s="8" t="s">
        <v>104</v>
      </c>
      <c r="H26" s="11">
        <f t="shared" si="1"/>
        <v>44.04</v>
      </c>
      <c r="I26" s="11">
        <f t="shared" si="2"/>
        <v>74.44</v>
      </c>
      <c r="J26" s="14">
        <f>_xlfn.RANK.EQ(I26,$I$4:$I$54,0)</f>
        <v>23</v>
      </c>
      <c r="K26" s="8" t="s">
        <v>38</v>
      </c>
      <c r="L26" s="15">
        <v>4</v>
      </c>
      <c r="M26" s="8"/>
    </row>
    <row r="27" spans="1:13" s="34" customFormat="1" ht="25.5" customHeight="1">
      <c r="A27" s="15">
        <v>30</v>
      </c>
      <c r="B27" s="8" t="s">
        <v>16</v>
      </c>
      <c r="C27" s="8" t="s">
        <v>105</v>
      </c>
      <c r="D27" s="41" t="s">
        <v>106</v>
      </c>
      <c r="E27" s="10" t="s">
        <v>107</v>
      </c>
      <c r="F27" s="11">
        <f t="shared" si="0"/>
        <v>27.6</v>
      </c>
      <c r="G27" s="8" t="s">
        <v>108</v>
      </c>
      <c r="H27" s="11">
        <f t="shared" si="1"/>
        <v>46.782</v>
      </c>
      <c r="I27" s="11">
        <f t="shared" si="2"/>
        <v>74.382</v>
      </c>
      <c r="J27" s="14">
        <f>_xlfn.RANK.EQ(I27,$I$4:$I$54,0)</f>
        <v>24</v>
      </c>
      <c r="K27" s="8" t="s">
        <v>21</v>
      </c>
      <c r="L27" s="15">
        <v>1</v>
      </c>
      <c r="M27" s="8"/>
    </row>
    <row r="28" spans="1:13" s="34" customFormat="1" ht="25.5" customHeight="1">
      <c r="A28" s="15">
        <v>39</v>
      </c>
      <c r="B28" s="8" t="s">
        <v>16</v>
      </c>
      <c r="C28" s="8" t="s">
        <v>109</v>
      </c>
      <c r="D28" s="41" t="s">
        <v>110</v>
      </c>
      <c r="E28" s="10" t="s">
        <v>111</v>
      </c>
      <c r="F28" s="11">
        <f t="shared" si="0"/>
        <v>23.200000000000003</v>
      </c>
      <c r="G28" s="8" t="s">
        <v>112</v>
      </c>
      <c r="H28" s="11">
        <f t="shared" si="1"/>
        <v>49.559999999999995</v>
      </c>
      <c r="I28" s="11">
        <f t="shared" si="2"/>
        <v>72.75999999999999</v>
      </c>
      <c r="J28" s="14">
        <f>_xlfn.RANK.EQ(I28,$I$4:$I$54,0)</f>
        <v>25</v>
      </c>
      <c r="K28" s="8" t="s">
        <v>21</v>
      </c>
      <c r="L28" s="15">
        <v>13</v>
      </c>
      <c r="M28" s="8"/>
    </row>
    <row r="29" spans="1:13" s="34" customFormat="1" ht="25.5" customHeight="1">
      <c r="A29" s="15">
        <v>21</v>
      </c>
      <c r="B29" s="8" t="s">
        <v>16</v>
      </c>
      <c r="C29" s="8" t="s">
        <v>113</v>
      </c>
      <c r="D29" s="41" t="s">
        <v>114</v>
      </c>
      <c r="E29" s="10" t="s">
        <v>115</v>
      </c>
      <c r="F29" s="11">
        <f t="shared" si="0"/>
        <v>22.8</v>
      </c>
      <c r="G29" s="8" t="s">
        <v>81</v>
      </c>
      <c r="H29" s="11">
        <f t="shared" si="1"/>
        <v>49.938</v>
      </c>
      <c r="I29" s="11">
        <f t="shared" si="2"/>
        <v>72.738</v>
      </c>
      <c r="J29" s="14">
        <f>_xlfn.RANK.EQ(I29,$I$4:$I$54,0)</f>
        <v>26</v>
      </c>
      <c r="K29" s="8" t="s">
        <v>38</v>
      </c>
      <c r="L29" s="15">
        <v>5</v>
      </c>
      <c r="M29" s="8"/>
    </row>
    <row r="30" spans="1:13" s="34" customFormat="1" ht="25.5" customHeight="1">
      <c r="A30" s="15">
        <v>35</v>
      </c>
      <c r="B30" s="8" t="s">
        <v>16</v>
      </c>
      <c r="C30" s="8" t="s">
        <v>116</v>
      </c>
      <c r="D30" s="41" t="s">
        <v>117</v>
      </c>
      <c r="E30" s="10" t="s">
        <v>118</v>
      </c>
      <c r="F30" s="11">
        <f t="shared" si="0"/>
        <v>25.400000000000002</v>
      </c>
      <c r="G30" s="8" t="s">
        <v>119</v>
      </c>
      <c r="H30" s="11">
        <f t="shared" si="1"/>
        <v>47.16</v>
      </c>
      <c r="I30" s="11">
        <f t="shared" si="2"/>
        <v>72.56</v>
      </c>
      <c r="J30" s="14">
        <f>_xlfn.RANK.EQ(I30,$I$4:$I$54,0)</f>
        <v>27</v>
      </c>
      <c r="K30" s="8" t="s">
        <v>21</v>
      </c>
      <c r="L30" s="15">
        <v>6</v>
      </c>
      <c r="M30" s="8"/>
    </row>
    <row r="31" spans="1:13" s="34" customFormat="1" ht="25.5" customHeight="1">
      <c r="A31" s="15">
        <v>17</v>
      </c>
      <c r="B31" s="8" t="s">
        <v>16</v>
      </c>
      <c r="C31" s="8" t="s">
        <v>120</v>
      </c>
      <c r="D31" s="41" t="s">
        <v>121</v>
      </c>
      <c r="E31" s="10" t="s">
        <v>111</v>
      </c>
      <c r="F31" s="11">
        <f t="shared" si="0"/>
        <v>23.200000000000003</v>
      </c>
      <c r="G31" s="8" t="s">
        <v>122</v>
      </c>
      <c r="H31" s="11">
        <f t="shared" si="1"/>
        <v>49.302</v>
      </c>
      <c r="I31" s="11">
        <f t="shared" si="2"/>
        <v>72.50200000000001</v>
      </c>
      <c r="J31" s="14">
        <f>_xlfn.RANK.EQ(I31,$I$4:$I$54,0)</f>
        <v>28</v>
      </c>
      <c r="K31" s="8" t="s">
        <v>38</v>
      </c>
      <c r="L31" s="15">
        <v>6</v>
      </c>
      <c r="M31" s="8"/>
    </row>
    <row r="32" spans="1:13" s="34" customFormat="1" ht="25.5" customHeight="1">
      <c r="A32" s="15">
        <v>19</v>
      </c>
      <c r="B32" s="8" t="s">
        <v>16</v>
      </c>
      <c r="C32" s="8" t="s">
        <v>123</v>
      </c>
      <c r="D32" s="41" t="s">
        <v>124</v>
      </c>
      <c r="E32" s="10" t="s">
        <v>125</v>
      </c>
      <c r="F32" s="11">
        <f t="shared" si="0"/>
        <v>23</v>
      </c>
      <c r="G32" s="8" t="s">
        <v>126</v>
      </c>
      <c r="H32" s="11">
        <f t="shared" si="1"/>
        <v>49.242</v>
      </c>
      <c r="I32" s="11">
        <f t="shared" si="2"/>
        <v>72.24199999999999</v>
      </c>
      <c r="J32" s="14">
        <f>_xlfn.RANK.EQ(I32,$I$4:$I$54,0)</f>
        <v>29</v>
      </c>
      <c r="K32" s="8" t="s">
        <v>38</v>
      </c>
      <c r="L32" s="15">
        <v>20</v>
      </c>
      <c r="M32" s="8"/>
    </row>
    <row r="33" spans="1:13" s="34" customFormat="1" ht="25.5" customHeight="1">
      <c r="A33" s="15">
        <v>12</v>
      </c>
      <c r="B33" s="8" t="s">
        <v>16</v>
      </c>
      <c r="C33" s="8" t="s">
        <v>127</v>
      </c>
      <c r="D33" s="41" t="s">
        <v>128</v>
      </c>
      <c r="E33" s="10" t="s">
        <v>129</v>
      </c>
      <c r="F33" s="11">
        <f t="shared" si="0"/>
        <v>26.200000000000003</v>
      </c>
      <c r="G33" s="8" t="s">
        <v>55</v>
      </c>
      <c r="H33" s="11">
        <f t="shared" si="1"/>
        <v>45.9</v>
      </c>
      <c r="I33" s="11">
        <f t="shared" si="2"/>
        <v>72.1</v>
      </c>
      <c r="J33" s="14">
        <f>_xlfn.RANK.EQ(I33,$I$4:$I$54,0)</f>
        <v>30</v>
      </c>
      <c r="K33" s="8" t="s">
        <v>38</v>
      </c>
      <c r="L33" s="15">
        <v>10</v>
      </c>
      <c r="M33" s="8"/>
    </row>
    <row r="34" spans="1:13" s="34" customFormat="1" ht="25.5" customHeight="1">
      <c r="A34" s="15">
        <v>37</v>
      </c>
      <c r="B34" s="8" t="s">
        <v>16</v>
      </c>
      <c r="C34" s="8" t="s">
        <v>130</v>
      </c>
      <c r="D34" s="41" t="s">
        <v>131</v>
      </c>
      <c r="E34" s="10" t="s">
        <v>132</v>
      </c>
      <c r="F34" s="11">
        <f t="shared" si="0"/>
        <v>24.400000000000002</v>
      </c>
      <c r="G34" s="8" t="s">
        <v>133</v>
      </c>
      <c r="H34" s="11">
        <f t="shared" si="1"/>
        <v>46.68</v>
      </c>
      <c r="I34" s="11">
        <f t="shared" si="2"/>
        <v>71.08</v>
      </c>
      <c r="J34" s="14">
        <f>_xlfn.RANK.EQ(I34,$I$4:$I$54,0)</f>
        <v>31</v>
      </c>
      <c r="K34" s="8" t="s">
        <v>21</v>
      </c>
      <c r="L34" s="15">
        <v>19</v>
      </c>
      <c r="M34" s="8"/>
    </row>
    <row r="35" spans="1:13" s="34" customFormat="1" ht="25.5" customHeight="1">
      <c r="A35" s="15">
        <v>34</v>
      </c>
      <c r="B35" s="8" t="s">
        <v>16</v>
      </c>
      <c r="C35" s="8" t="s">
        <v>134</v>
      </c>
      <c r="D35" s="41" t="s">
        <v>135</v>
      </c>
      <c r="E35" s="10" t="s">
        <v>136</v>
      </c>
      <c r="F35" s="11">
        <f t="shared" si="0"/>
        <v>25.6</v>
      </c>
      <c r="G35" s="8" t="s">
        <v>137</v>
      </c>
      <c r="H35" s="11">
        <f t="shared" si="1"/>
        <v>45.42</v>
      </c>
      <c r="I35" s="11">
        <f t="shared" si="2"/>
        <v>71.02000000000001</v>
      </c>
      <c r="J35" s="14">
        <f>_xlfn.RANK.EQ(I35,$I$4:$I$54,0)</f>
        <v>32</v>
      </c>
      <c r="K35" s="8" t="s">
        <v>21</v>
      </c>
      <c r="L35" s="15">
        <v>17</v>
      </c>
      <c r="M35" s="8"/>
    </row>
    <row r="36" spans="1:13" s="34" customFormat="1" ht="25.5" customHeight="1">
      <c r="A36" s="15">
        <v>15</v>
      </c>
      <c r="B36" s="8" t="s">
        <v>16</v>
      </c>
      <c r="C36" s="8" t="s">
        <v>138</v>
      </c>
      <c r="D36" s="41" t="s">
        <v>139</v>
      </c>
      <c r="E36" s="10" t="s">
        <v>140</v>
      </c>
      <c r="F36" s="11">
        <f t="shared" si="0"/>
        <v>23.400000000000002</v>
      </c>
      <c r="G36" s="8" t="s">
        <v>141</v>
      </c>
      <c r="H36" s="11">
        <f t="shared" si="1"/>
        <v>46.758</v>
      </c>
      <c r="I36" s="11">
        <f t="shared" si="2"/>
        <v>70.158</v>
      </c>
      <c r="J36" s="14">
        <f>_xlfn.RANK.EQ(I36,$I$4:$I$54,0)</f>
        <v>33</v>
      </c>
      <c r="K36" s="8" t="s">
        <v>38</v>
      </c>
      <c r="L36" s="15">
        <v>11</v>
      </c>
      <c r="M36" s="8"/>
    </row>
    <row r="37" spans="1:13" s="34" customFormat="1" ht="25.5" customHeight="1">
      <c r="A37" s="15">
        <v>40</v>
      </c>
      <c r="B37" s="8" t="s">
        <v>16</v>
      </c>
      <c r="C37" s="8" t="s">
        <v>142</v>
      </c>
      <c r="D37" s="41" t="s">
        <v>143</v>
      </c>
      <c r="E37" s="24" t="s">
        <v>144</v>
      </c>
      <c r="F37" s="11">
        <f t="shared" si="0"/>
        <v>22.6</v>
      </c>
      <c r="G37" s="8" t="s">
        <v>145</v>
      </c>
      <c r="H37" s="11">
        <f t="shared" si="1"/>
        <v>47.538000000000004</v>
      </c>
      <c r="I37" s="11">
        <f t="shared" si="2"/>
        <v>70.138</v>
      </c>
      <c r="J37" s="14">
        <f>_xlfn.RANK.EQ(I37,$I$4:$I$54,0)</f>
        <v>34</v>
      </c>
      <c r="K37" s="8" t="s">
        <v>21</v>
      </c>
      <c r="L37" s="15">
        <v>10</v>
      </c>
      <c r="M37" s="8"/>
    </row>
    <row r="38" spans="1:13" s="34" customFormat="1" ht="25.5" customHeight="1">
      <c r="A38" s="15">
        <v>14</v>
      </c>
      <c r="B38" s="8" t="s">
        <v>16</v>
      </c>
      <c r="C38" s="8" t="s">
        <v>146</v>
      </c>
      <c r="D38" s="41" t="s">
        <v>147</v>
      </c>
      <c r="E38" s="10" t="s">
        <v>148</v>
      </c>
      <c r="F38" s="11">
        <f t="shared" si="0"/>
        <v>24.200000000000003</v>
      </c>
      <c r="G38" s="8" t="s">
        <v>55</v>
      </c>
      <c r="H38" s="11">
        <f t="shared" si="1"/>
        <v>45.9</v>
      </c>
      <c r="I38" s="11">
        <f t="shared" si="2"/>
        <v>70.1</v>
      </c>
      <c r="J38" s="14">
        <f>_xlfn.RANK.EQ(I38,$I$4:$I$54,0)</f>
        <v>35</v>
      </c>
      <c r="K38" s="8" t="s">
        <v>38</v>
      </c>
      <c r="L38" s="15">
        <v>14</v>
      </c>
      <c r="M38" s="8"/>
    </row>
    <row r="39" spans="1:13" s="34" customFormat="1" ht="25.5" customHeight="1">
      <c r="A39" s="15">
        <v>38</v>
      </c>
      <c r="B39" s="8" t="s">
        <v>16</v>
      </c>
      <c r="C39" s="8" t="s">
        <v>149</v>
      </c>
      <c r="D39" s="41" t="s">
        <v>150</v>
      </c>
      <c r="E39" s="10" t="s">
        <v>151</v>
      </c>
      <c r="F39" s="11">
        <f t="shared" si="0"/>
        <v>24</v>
      </c>
      <c r="G39" s="8" t="s">
        <v>152</v>
      </c>
      <c r="H39" s="11">
        <f t="shared" si="1"/>
        <v>46.062</v>
      </c>
      <c r="I39" s="11">
        <f t="shared" si="2"/>
        <v>70.062</v>
      </c>
      <c r="J39" s="14">
        <f>_xlfn.RANK.EQ(I39,$I$4:$I$54,0)</f>
        <v>36</v>
      </c>
      <c r="K39" s="8" t="s">
        <v>21</v>
      </c>
      <c r="L39" s="15">
        <v>3</v>
      </c>
      <c r="M39" s="8"/>
    </row>
    <row r="40" spans="1:13" s="34" customFormat="1" ht="25.5" customHeight="1">
      <c r="A40" s="15">
        <v>18</v>
      </c>
      <c r="B40" s="8" t="s">
        <v>16</v>
      </c>
      <c r="C40" s="8" t="s">
        <v>153</v>
      </c>
      <c r="D40" s="41" t="s">
        <v>154</v>
      </c>
      <c r="E40" s="10" t="s">
        <v>125</v>
      </c>
      <c r="F40" s="11">
        <f t="shared" si="0"/>
        <v>23</v>
      </c>
      <c r="G40" s="8" t="s">
        <v>155</v>
      </c>
      <c r="H40" s="11">
        <f t="shared" si="1"/>
        <v>46.74</v>
      </c>
      <c r="I40" s="11">
        <f t="shared" si="2"/>
        <v>69.74000000000001</v>
      </c>
      <c r="J40" s="14">
        <f>_xlfn.RANK.EQ(I40,$I$4:$I$54,0)</f>
        <v>37</v>
      </c>
      <c r="K40" s="8" t="s">
        <v>38</v>
      </c>
      <c r="L40" s="15">
        <v>1</v>
      </c>
      <c r="M40" s="8"/>
    </row>
    <row r="41" spans="1:13" s="34" customFormat="1" ht="25.5" customHeight="1">
      <c r="A41" s="15">
        <v>13</v>
      </c>
      <c r="B41" s="8" t="s">
        <v>16</v>
      </c>
      <c r="C41" s="8" t="s">
        <v>156</v>
      </c>
      <c r="D41" s="41" t="s">
        <v>106</v>
      </c>
      <c r="E41" s="10" t="s">
        <v>157</v>
      </c>
      <c r="F41" s="11">
        <f t="shared" si="0"/>
        <v>24.6</v>
      </c>
      <c r="G41" s="8" t="s">
        <v>158</v>
      </c>
      <c r="H41" s="11">
        <f t="shared" si="1"/>
        <v>43.98</v>
      </c>
      <c r="I41" s="11">
        <f t="shared" si="2"/>
        <v>68.58</v>
      </c>
      <c r="J41" s="14">
        <f>_xlfn.RANK.EQ(I41,$I$4:$I$54,0)</f>
        <v>38</v>
      </c>
      <c r="K41" s="8" t="s">
        <v>38</v>
      </c>
      <c r="L41" s="15">
        <v>3</v>
      </c>
      <c r="M41" s="8"/>
    </row>
    <row r="42" spans="1:13" s="34" customFormat="1" ht="25.5" customHeight="1">
      <c r="A42" s="15">
        <v>16</v>
      </c>
      <c r="B42" s="8" t="s">
        <v>16</v>
      </c>
      <c r="C42" s="8" t="s">
        <v>159</v>
      </c>
      <c r="D42" s="41" t="s">
        <v>160</v>
      </c>
      <c r="E42" s="10" t="s">
        <v>140</v>
      </c>
      <c r="F42" s="11">
        <f t="shared" si="0"/>
        <v>23.400000000000002</v>
      </c>
      <c r="G42" s="8" t="s">
        <v>161</v>
      </c>
      <c r="H42" s="11">
        <f t="shared" si="1"/>
        <v>44.958000000000006</v>
      </c>
      <c r="I42" s="11">
        <f t="shared" si="2"/>
        <v>68.358</v>
      </c>
      <c r="J42" s="14">
        <f>_xlfn.RANK.EQ(I42,$I$4:$I$54,0)</f>
        <v>39</v>
      </c>
      <c r="K42" s="8" t="s">
        <v>38</v>
      </c>
      <c r="L42" s="15">
        <v>16</v>
      </c>
      <c r="M42" s="8"/>
    </row>
    <row r="43" spans="1:13" s="34" customFormat="1" ht="25.5" customHeight="1">
      <c r="A43" s="15">
        <v>41</v>
      </c>
      <c r="B43" s="8" t="s">
        <v>16</v>
      </c>
      <c r="C43" s="8" t="s">
        <v>162</v>
      </c>
      <c r="D43" s="9" t="s">
        <v>163</v>
      </c>
      <c r="E43" s="24" t="s">
        <v>144</v>
      </c>
      <c r="F43" s="11">
        <f t="shared" si="0"/>
        <v>22.6</v>
      </c>
      <c r="G43" s="8">
        <v>75.63</v>
      </c>
      <c r="H43" s="11">
        <f t="shared" si="1"/>
        <v>45.37799999999999</v>
      </c>
      <c r="I43" s="11">
        <f t="shared" si="2"/>
        <v>67.978</v>
      </c>
      <c r="J43" s="14">
        <f>_xlfn.RANK.EQ(I43,$I$4:$I$54,0)</f>
        <v>40</v>
      </c>
      <c r="K43" s="8" t="s">
        <v>21</v>
      </c>
      <c r="L43" s="9">
        <v>7</v>
      </c>
      <c r="M43" s="28"/>
    </row>
    <row r="44" spans="1:13" ht="25.5" customHeight="1">
      <c r="A44" s="15">
        <v>20</v>
      </c>
      <c r="B44" s="8" t="s">
        <v>16</v>
      </c>
      <c r="C44" s="8" t="s">
        <v>53</v>
      </c>
      <c r="D44" s="41" t="s">
        <v>164</v>
      </c>
      <c r="E44" s="10" t="s">
        <v>115</v>
      </c>
      <c r="F44" s="11">
        <f t="shared" si="0"/>
        <v>22.8</v>
      </c>
      <c r="G44" s="8" t="s">
        <v>165</v>
      </c>
      <c r="H44" s="11">
        <f t="shared" si="1"/>
        <v>43.722</v>
      </c>
      <c r="I44" s="11">
        <f t="shared" si="2"/>
        <v>66.522</v>
      </c>
      <c r="J44" s="14">
        <f>_xlfn.RANK.EQ(I44,$I$4:$I$54,0)</f>
        <v>41</v>
      </c>
      <c r="K44" s="8" t="s">
        <v>38</v>
      </c>
      <c r="L44" s="15">
        <v>7</v>
      </c>
      <c r="M44" s="8"/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conditionalFormatting sqref="C1:C3 C64:C65536 C45">
    <cfRule type="expression" priority="6" dxfId="0" stopIfTrue="1">
      <formula>AND(COUNTIF($C$1:$C$3,C1)+COUNTIF($C$64:$C$65536,C1)+COUNTIF($C$45,C1)&gt;1,NOT(ISBLANK(C1)))</formula>
    </cfRule>
    <cfRule type="expression" priority="7" dxfId="0" stopIfTrue="1">
      <formula>AND(COUNTIF($C$1:$C$3,C1)+COUNTIF($C$64:$C$65536,C1)+COUNTIF($C$45,C1)&gt;1,NOT(ISBLANK(C1)))</formula>
    </cfRule>
    <cfRule type="expression" priority="8" dxfId="0" stopIfTrue="1">
      <formula>AND(COUNTIF($C$1:$C$3,C1)+COUNTIF($C$64:$C$65536,C1)+COUNTIF($C$45,C1)&gt;1,NOT(ISBLANK(C1)))</formula>
    </cfRule>
  </conditionalFormatting>
  <conditionalFormatting sqref="C1:C3 C54:C65536 C45">
    <cfRule type="expression" priority="5" dxfId="0" stopIfTrue="1">
      <formula>AND(COUNTIF($C$1:$C$3,C1)+COUNTIF($C$54:$C$65536,C1)+COUNTIF($C$45,C1)&gt;1,NOT(ISBLANK(C1)))</formula>
    </cfRule>
  </conditionalFormatting>
  <conditionalFormatting sqref="G25:G32 G39:G44">
    <cfRule type="expression" priority="1" dxfId="0" stopIfTrue="1">
      <formula>AND(COUNTIF($G$25:$G$32,G25)+COUNTIF($G$39:$G$44,G25)&gt;1,NOT(ISBLANK(G25)))</formula>
    </cfRule>
  </conditionalFormatting>
  <printOptions horizontalCentered="1"/>
  <pageMargins left="0.7513888888888889" right="0.7513888888888889" top="0.5118055555555555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130" zoomScaleNormal="130" zoomScaleSheetLayoutView="100" workbookViewId="0" topLeftCell="A1">
      <pane ySplit="3" topLeftCell="A17" activePane="bottomLeft" state="frozen"/>
      <selection pane="bottomLeft" activeCell="L2" sqref="L1:L65536"/>
    </sheetView>
  </sheetViews>
  <sheetFormatPr defaultColWidth="9.00390625" defaultRowHeight="14.25"/>
  <cols>
    <col min="1" max="1" width="7.00390625" style="2" customWidth="1"/>
    <col min="2" max="2" width="14.875" style="2" customWidth="1"/>
    <col min="3" max="3" width="8.875" style="2" customWidth="1"/>
    <col min="4" max="4" width="18.125" style="2" customWidth="1"/>
    <col min="5" max="5" width="8.75390625" style="2" customWidth="1"/>
    <col min="6" max="6" width="6.75390625" style="2" customWidth="1"/>
    <col min="7" max="7" width="9.00390625" style="2" customWidth="1"/>
    <col min="8" max="8" width="6.75390625" style="2" customWidth="1"/>
    <col min="9" max="9" width="7.625" style="2" customWidth="1"/>
    <col min="10" max="10" width="7.50390625" style="2" customWidth="1"/>
    <col min="11" max="11" width="8.25390625" style="2" customWidth="1"/>
    <col min="12" max="12" width="7.00390625" style="2" customWidth="1"/>
    <col min="13" max="13" width="19.25390625" style="2" customWidth="1"/>
    <col min="14" max="16384" width="9.00390625" style="2" customWidth="1"/>
  </cols>
  <sheetData>
    <row r="1" spans="1:12" ht="30.75" customHeight="1">
      <c r="A1" s="4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6" t="s">
        <v>6</v>
      </c>
      <c r="H2" s="7"/>
      <c r="I2" s="5" t="s">
        <v>7</v>
      </c>
      <c r="J2" s="5" t="s">
        <v>8</v>
      </c>
      <c r="K2" s="5" t="s">
        <v>10</v>
      </c>
      <c r="L2" s="12" t="s">
        <v>11</v>
      </c>
    </row>
    <row r="3" spans="1:12" s="1" customFormat="1" ht="30" customHeight="1">
      <c r="A3" s="5"/>
      <c r="B3" s="5"/>
      <c r="C3" s="5"/>
      <c r="D3" s="5"/>
      <c r="E3" s="5" t="s">
        <v>12</v>
      </c>
      <c r="F3" s="5" t="s">
        <v>13</v>
      </c>
      <c r="G3" s="5" t="s">
        <v>14</v>
      </c>
      <c r="H3" s="5" t="s">
        <v>15</v>
      </c>
      <c r="I3" s="5"/>
      <c r="J3" s="5"/>
      <c r="K3" s="5"/>
      <c r="L3" s="13"/>
    </row>
    <row r="4" spans="1:12" ht="21.75" customHeight="1">
      <c r="A4" s="8">
        <v>1</v>
      </c>
      <c r="B4" s="8" t="s">
        <v>16</v>
      </c>
      <c r="C4" s="8" t="s">
        <v>167</v>
      </c>
      <c r="D4" s="9" t="s">
        <v>168</v>
      </c>
      <c r="E4" s="10" t="s">
        <v>169</v>
      </c>
      <c r="F4" s="11">
        <f aca="true" t="shared" si="0" ref="F4:F28">E4*0.4</f>
        <v>35.4</v>
      </c>
      <c r="G4" s="8" t="s">
        <v>170</v>
      </c>
      <c r="H4" s="11">
        <f aca="true" t="shared" si="1" ref="H4:H28">G4*0.6</f>
        <v>52.704</v>
      </c>
      <c r="I4" s="11">
        <f aca="true" t="shared" si="2" ref="I4:I28">F4+H4</f>
        <v>88.104</v>
      </c>
      <c r="J4" s="31">
        <f>_xlfn.RANK.EQ(I4,$I$4:$I$54,0)</f>
        <v>1</v>
      </c>
      <c r="K4" s="32">
        <v>11</v>
      </c>
      <c r="L4" s="8"/>
    </row>
    <row r="5" spans="1:12" ht="21.75" customHeight="1">
      <c r="A5" s="8">
        <v>7</v>
      </c>
      <c r="B5" s="8" t="s">
        <v>16</v>
      </c>
      <c r="C5" s="8" t="s">
        <v>171</v>
      </c>
      <c r="D5" s="9" t="s">
        <v>172</v>
      </c>
      <c r="E5" s="10" t="s">
        <v>55</v>
      </c>
      <c r="F5" s="11">
        <f t="shared" si="0"/>
        <v>30.6</v>
      </c>
      <c r="G5" s="8" t="s">
        <v>173</v>
      </c>
      <c r="H5" s="11">
        <f t="shared" si="1"/>
        <v>54.864</v>
      </c>
      <c r="I5" s="11">
        <f t="shared" si="2"/>
        <v>85.464</v>
      </c>
      <c r="J5" s="31">
        <f>_xlfn.RANK.EQ(I5,$I$4:$I$54,0)</f>
        <v>2</v>
      </c>
      <c r="K5" s="32">
        <v>5</v>
      </c>
      <c r="L5" s="8"/>
    </row>
    <row r="6" spans="1:12" ht="21.75" customHeight="1">
      <c r="A6" s="8">
        <v>2</v>
      </c>
      <c r="B6" s="8" t="s">
        <v>16</v>
      </c>
      <c r="C6" s="8" t="s">
        <v>174</v>
      </c>
      <c r="D6" s="9" t="s">
        <v>175</v>
      </c>
      <c r="E6" s="10" t="s">
        <v>176</v>
      </c>
      <c r="F6" s="11">
        <f t="shared" si="0"/>
        <v>33.4</v>
      </c>
      <c r="G6" s="8" t="s">
        <v>177</v>
      </c>
      <c r="H6" s="11">
        <f t="shared" si="1"/>
        <v>52.002</v>
      </c>
      <c r="I6" s="11">
        <f t="shared" si="2"/>
        <v>85.402</v>
      </c>
      <c r="J6" s="31">
        <f>_xlfn.RANK.EQ(I6,$I$4:$I$54,0)</f>
        <v>3</v>
      </c>
      <c r="K6" s="32">
        <v>24</v>
      </c>
      <c r="L6" s="8"/>
    </row>
    <row r="7" spans="1:12" ht="21.75" customHeight="1">
      <c r="A7" s="8">
        <v>5</v>
      </c>
      <c r="B7" s="8" t="s">
        <v>16</v>
      </c>
      <c r="C7" s="8" t="s">
        <v>178</v>
      </c>
      <c r="D7" s="9" t="s">
        <v>179</v>
      </c>
      <c r="E7" s="10" t="s">
        <v>49</v>
      </c>
      <c r="F7" s="11">
        <f t="shared" si="0"/>
        <v>30.8</v>
      </c>
      <c r="G7" s="8" t="s">
        <v>180</v>
      </c>
      <c r="H7" s="11">
        <f t="shared" si="1"/>
        <v>52.122</v>
      </c>
      <c r="I7" s="11">
        <f t="shared" si="2"/>
        <v>82.922</v>
      </c>
      <c r="J7" s="31">
        <f>_xlfn.RANK.EQ(I7,$I$4:$I$54,0)</f>
        <v>4</v>
      </c>
      <c r="K7" s="32">
        <v>23</v>
      </c>
      <c r="L7" s="8"/>
    </row>
    <row r="8" spans="1:12" ht="21.75" customHeight="1">
      <c r="A8" s="8">
        <v>8</v>
      </c>
      <c r="B8" s="8" t="s">
        <v>16</v>
      </c>
      <c r="C8" s="8" t="s">
        <v>123</v>
      </c>
      <c r="D8" s="9" t="s">
        <v>181</v>
      </c>
      <c r="E8" s="10" t="s">
        <v>32</v>
      </c>
      <c r="F8" s="11">
        <f t="shared" si="0"/>
        <v>30.400000000000002</v>
      </c>
      <c r="G8" s="8" t="s">
        <v>182</v>
      </c>
      <c r="H8" s="11">
        <f t="shared" si="1"/>
        <v>51.94199999999999</v>
      </c>
      <c r="I8" s="11">
        <f t="shared" si="2"/>
        <v>82.342</v>
      </c>
      <c r="J8" s="31">
        <f>_xlfn.RANK.EQ(I8,$I$4:$I$54,0)</f>
        <v>5</v>
      </c>
      <c r="K8" s="32">
        <v>7</v>
      </c>
      <c r="L8" s="8"/>
    </row>
    <row r="9" spans="1:12" ht="21.75" customHeight="1">
      <c r="A9" s="8">
        <v>9</v>
      </c>
      <c r="B9" s="8" t="s">
        <v>16</v>
      </c>
      <c r="C9" s="8" t="s">
        <v>183</v>
      </c>
      <c r="D9" s="9" t="s">
        <v>184</v>
      </c>
      <c r="E9" s="10" t="s">
        <v>84</v>
      </c>
      <c r="F9" s="11">
        <f t="shared" si="0"/>
        <v>30</v>
      </c>
      <c r="G9" s="8" t="s">
        <v>185</v>
      </c>
      <c r="H9" s="11">
        <f t="shared" si="1"/>
        <v>52.26</v>
      </c>
      <c r="I9" s="11">
        <f t="shared" si="2"/>
        <v>82.25999999999999</v>
      </c>
      <c r="J9" s="31">
        <f>_xlfn.RANK.EQ(I9,$I$4:$I$54,0)</f>
        <v>6</v>
      </c>
      <c r="K9" s="32">
        <v>20</v>
      </c>
      <c r="L9" s="8"/>
    </row>
    <row r="10" spans="1:12" ht="21.75" customHeight="1">
      <c r="A10" s="8">
        <v>3</v>
      </c>
      <c r="B10" s="8" t="s">
        <v>16</v>
      </c>
      <c r="C10" s="8" t="s">
        <v>186</v>
      </c>
      <c r="D10" s="9" t="s">
        <v>187</v>
      </c>
      <c r="E10" s="10" t="s">
        <v>188</v>
      </c>
      <c r="F10" s="11">
        <f t="shared" si="0"/>
        <v>32.800000000000004</v>
      </c>
      <c r="G10" s="8" t="s">
        <v>189</v>
      </c>
      <c r="H10" s="11">
        <f t="shared" si="1"/>
        <v>48.702</v>
      </c>
      <c r="I10" s="11">
        <f t="shared" si="2"/>
        <v>81.50200000000001</v>
      </c>
      <c r="J10" s="31">
        <f>_xlfn.RANK.EQ(I10,$I$4:$I$54,0)</f>
        <v>7</v>
      </c>
      <c r="K10" s="32">
        <v>13</v>
      </c>
      <c r="L10" s="8"/>
    </row>
    <row r="11" spans="1:12" ht="21.75" customHeight="1">
      <c r="A11" s="8">
        <v>6</v>
      </c>
      <c r="B11" s="8" t="s">
        <v>16</v>
      </c>
      <c r="C11" s="8" t="s">
        <v>190</v>
      </c>
      <c r="D11" s="9" t="s">
        <v>191</v>
      </c>
      <c r="E11" s="10" t="s">
        <v>55</v>
      </c>
      <c r="F11" s="11">
        <f t="shared" si="0"/>
        <v>30.6</v>
      </c>
      <c r="G11" s="8" t="s">
        <v>192</v>
      </c>
      <c r="H11" s="11">
        <f t="shared" si="1"/>
        <v>50.424</v>
      </c>
      <c r="I11" s="11">
        <f t="shared" si="2"/>
        <v>81.024</v>
      </c>
      <c r="J11" s="31">
        <f>_xlfn.RANK.EQ(I11,$I$4:$I$54,0)</f>
        <v>8</v>
      </c>
      <c r="K11" s="32">
        <v>19</v>
      </c>
      <c r="L11" s="8"/>
    </row>
    <row r="12" spans="1:12" ht="21.75" customHeight="1">
      <c r="A12" s="8">
        <v>18</v>
      </c>
      <c r="B12" s="8" t="s">
        <v>16</v>
      </c>
      <c r="C12" s="8" t="s">
        <v>193</v>
      </c>
      <c r="D12" s="9" t="s">
        <v>58</v>
      </c>
      <c r="E12" s="10" t="s">
        <v>129</v>
      </c>
      <c r="F12" s="11">
        <f t="shared" si="0"/>
        <v>26.200000000000003</v>
      </c>
      <c r="G12" s="8" t="s">
        <v>194</v>
      </c>
      <c r="H12" s="11">
        <f t="shared" si="1"/>
        <v>54.443999999999996</v>
      </c>
      <c r="I12" s="11">
        <f t="shared" si="2"/>
        <v>80.644</v>
      </c>
      <c r="J12" s="31">
        <f>_xlfn.RANK.EQ(I12,$I$4:$I$54,0)</f>
        <v>9</v>
      </c>
      <c r="K12" s="32">
        <v>14</v>
      </c>
      <c r="L12" s="8"/>
    </row>
    <row r="13" spans="1:12" ht="21.75" customHeight="1">
      <c r="A13" s="8">
        <v>4</v>
      </c>
      <c r="B13" s="8" t="s">
        <v>16</v>
      </c>
      <c r="C13" s="8" t="s">
        <v>195</v>
      </c>
      <c r="D13" s="9" t="s">
        <v>196</v>
      </c>
      <c r="E13" s="10" t="s">
        <v>36</v>
      </c>
      <c r="F13" s="11">
        <f t="shared" si="0"/>
        <v>31</v>
      </c>
      <c r="G13" s="8" t="s">
        <v>197</v>
      </c>
      <c r="H13" s="11">
        <f t="shared" si="1"/>
        <v>49.5</v>
      </c>
      <c r="I13" s="11">
        <f t="shared" si="2"/>
        <v>80.5</v>
      </c>
      <c r="J13" s="31">
        <f>_xlfn.RANK.EQ(I13,$I$4:$I$54,0)</f>
        <v>10</v>
      </c>
      <c r="K13" s="32">
        <v>10</v>
      </c>
      <c r="L13" s="8"/>
    </row>
    <row r="14" spans="1:12" ht="21.75" customHeight="1">
      <c r="A14" s="8">
        <v>10</v>
      </c>
      <c r="B14" s="8" t="s">
        <v>16</v>
      </c>
      <c r="C14" s="8" t="s">
        <v>198</v>
      </c>
      <c r="D14" s="9" t="s">
        <v>199</v>
      </c>
      <c r="E14" s="10" t="s">
        <v>200</v>
      </c>
      <c r="F14" s="11">
        <f t="shared" si="0"/>
        <v>28</v>
      </c>
      <c r="G14" s="8" t="s">
        <v>201</v>
      </c>
      <c r="H14" s="11">
        <f t="shared" si="1"/>
        <v>51.3</v>
      </c>
      <c r="I14" s="11">
        <f t="shared" si="2"/>
        <v>79.3</v>
      </c>
      <c r="J14" s="31">
        <f>_xlfn.RANK.EQ(I14,$I$4:$I$54,0)</f>
        <v>11</v>
      </c>
      <c r="K14" s="32">
        <v>2</v>
      </c>
      <c r="L14" s="8"/>
    </row>
    <row r="15" spans="1:12" ht="21.75" customHeight="1">
      <c r="A15" s="8">
        <v>13</v>
      </c>
      <c r="B15" s="8" t="s">
        <v>16</v>
      </c>
      <c r="C15" s="8" t="s">
        <v>202</v>
      </c>
      <c r="D15" s="9" t="s">
        <v>203</v>
      </c>
      <c r="E15" s="10" t="s">
        <v>204</v>
      </c>
      <c r="F15" s="11">
        <f t="shared" si="0"/>
        <v>27</v>
      </c>
      <c r="G15" s="8" t="s">
        <v>205</v>
      </c>
      <c r="H15" s="11">
        <f t="shared" si="1"/>
        <v>51.702</v>
      </c>
      <c r="I15" s="11">
        <f t="shared" si="2"/>
        <v>78.702</v>
      </c>
      <c r="J15" s="31">
        <f>_xlfn.RANK.EQ(I15,$I$4:$I$54,0)</f>
        <v>12</v>
      </c>
      <c r="K15" s="32">
        <v>4</v>
      </c>
      <c r="L15" s="8"/>
    </row>
    <row r="16" spans="1:12" ht="21.75" customHeight="1">
      <c r="A16" s="8">
        <v>14</v>
      </c>
      <c r="B16" s="8" t="s">
        <v>16</v>
      </c>
      <c r="C16" s="8" t="s">
        <v>206</v>
      </c>
      <c r="D16" s="9" t="s">
        <v>207</v>
      </c>
      <c r="E16" s="10" t="s">
        <v>204</v>
      </c>
      <c r="F16" s="11">
        <f t="shared" si="0"/>
        <v>27</v>
      </c>
      <c r="G16" s="8" t="s">
        <v>208</v>
      </c>
      <c r="H16" s="11">
        <f t="shared" si="1"/>
        <v>50.904</v>
      </c>
      <c r="I16" s="11">
        <f t="shared" si="2"/>
        <v>77.904</v>
      </c>
      <c r="J16" s="31">
        <f>_xlfn.RANK.EQ(I16,$I$4:$I$54,0)</f>
        <v>13</v>
      </c>
      <c r="K16" s="32">
        <v>22</v>
      </c>
      <c r="L16" s="8"/>
    </row>
    <row r="17" spans="1:12" ht="21.75" customHeight="1">
      <c r="A17" s="8">
        <v>11</v>
      </c>
      <c r="B17" s="8" t="s">
        <v>16</v>
      </c>
      <c r="C17" s="8" t="s">
        <v>209</v>
      </c>
      <c r="D17" s="9" t="s">
        <v>210</v>
      </c>
      <c r="E17" s="10" t="s">
        <v>211</v>
      </c>
      <c r="F17" s="11">
        <f t="shared" si="0"/>
        <v>27.8</v>
      </c>
      <c r="G17" s="8" t="s">
        <v>176</v>
      </c>
      <c r="H17" s="11">
        <f t="shared" si="1"/>
        <v>50.1</v>
      </c>
      <c r="I17" s="11">
        <f t="shared" si="2"/>
        <v>77.9</v>
      </c>
      <c r="J17" s="31">
        <f>_xlfn.RANK.EQ(I17,$I$4:$I$54,0)</f>
        <v>14</v>
      </c>
      <c r="K17" s="32">
        <v>12</v>
      </c>
      <c r="L17" s="8"/>
    </row>
    <row r="18" spans="1:12" ht="21.75" customHeight="1">
      <c r="A18" s="8">
        <v>16</v>
      </c>
      <c r="B18" s="8" t="s">
        <v>16</v>
      </c>
      <c r="C18" s="8" t="s">
        <v>212</v>
      </c>
      <c r="D18" s="9" t="s">
        <v>213</v>
      </c>
      <c r="E18" s="10" t="s">
        <v>214</v>
      </c>
      <c r="F18" s="11">
        <f t="shared" si="0"/>
        <v>26.6</v>
      </c>
      <c r="G18" s="8" t="s">
        <v>215</v>
      </c>
      <c r="H18" s="11">
        <f t="shared" si="1"/>
        <v>50.604</v>
      </c>
      <c r="I18" s="11">
        <f t="shared" si="2"/>
        <v>77.20400000000001</v>
      </c>
      <c r="J18" s="31">
        <f>_xlfn.RANK.EQ(I18,$I$4:$I$54,0)</f>
        <v>15</v>
      </c>
      <c r="K18" s="32">
        <v>17</v>
      </c>
      <c r="L18" s="8"/>
    </row>
    <row r="19" spans="1:12" ht="21.75" customHeight="1">
      <c r="A19" s="8">
        <v>17</v>
      </c>
      <c r="B19" s="8" t="s">
        <v>16</v>
      </c>
      <c r="C19" s="8" t="s">
        <v>216</v>
      </c>
      <c r="D19" s="9" t="s">
        <v>217</v>
      </c>
      <c r="E19" s="10" t="s">
        <v>80</v>
      </c>
      <c r="F19" s="11">
        <f t="shared" si="0"/>
        <v>26.400000000000002</v>
      </c>
      <c r="G19" s="8" t="s">
        <v>218</v>
      </c>
      <c r="H19" s="11">
        <f t="shared" si="1"/>
        <v>50.364</v>
      </c>
      <c r="I19" s="11">
        <f t="shared" si="2"/>
        <v>76.764</v>
      </c>
      <c r="J19" s="31">
        <f>_xlfn.RANK.EQ(I19,$I$4:$I$54,0)</f>
        <v>16</v>
      </c>
      <c r="K19" s="32">
        <v>21</v>
      </c>
      <c r="L19" s="8"/>
    </row>
    <row r="20" spans="1:12" ht="21.75" customHeight="1">
      <c r="A20" s="8">
        <v>19</v>
      </c>
      <c r="B20" s="8" t="s">
        <v>16</v>
      </c>
      <c r="C20" s="8" t="s">
        <v>219</v>
      </c>
      <c r="D20" s="9" t="s">
        <v>220</v>
      </c>
      <c r="E20" s="10" t="s">
        <v>129</v>
      </c>
      <c r="F20" s="11">
        <f t="shared" si="0"/>
        <v>26.200000000000003</v>
      </c>
      <c r="G20" s="8" t="s">
        <v>221</v>
      </c>
      <c r="H20" s="11">
        <f t="shared" si="1"/>
        <v>49.596</v>
      </c>
      <c r="I20" s="11">
        <f t="shared" si="2"/>
        <v>75.79599999999999</v>
      </c>
      <c r="J20" s="31">
        <f>_xlfn.RANK.EQ(I20,$I$4:$I$54,0)</f>
        <v>17</v>
      </c>
      <c r="K20" s="32">
        <v>3</v>
      </c>
      <c r="L20" s="8"/>
    </row>
    <row r="21" spans="1:12" ht="21.75" customHeight="1">
      <c r="A21" s="8">
        <v>12</v>
      </c>
      <c r="B21" s="8" t="s">
        <v>16</v>
      </c>
      <c r="C21" s="8" t="s">
        <v>222</v>
      </c>
      <c r="D21" s="9" t="s">
        <v>72</v>
      </c>
      <c r="E21" s="10" t="s">
        <v>107</v>
      </c>
      <c r="F21" s="11">
        <f t="shared" si="0"/>
        <v>27.6</v>
      </c>
      <c r="G21" s="8" t="s">
        <v>223</v>
      </c>
      <c r="H21" s="11">
        <f t="shared" si="1"/>
        <v>47.544</v>
      </c>
      <c r="I21" s="11">
        <f t="shared" si="2"/>
        <v>75.144</v>
      </c>
      <c r="J21" s="31">
        <f>_xlfn.RANK.EQ(I21,$I$4:$I$54,0)</f>
        <v>18</v>
      </c>
      <c r="K21" s="32">
        <v>6</v>
      </c>
      <c r="L21" s="8"/>
    </row>
    <row r="22" spans="1:12" ht="21.75" customHeight="1">
      <c r="A22" s="8">
        <v>15</v>
      </c>
      <c r="B22" s="8" t="s">
        <v>16</v>
      </c>
      <c r="C22" s="8" t="s">
        <v>224</v>
      </c>
      <c r="D22" s="9" t="s">
        <v>225</v>
      </c>
      <c r="E22" s="10" t="s">
        <v>92</v>
      </c>
      <c r="F22" s="11">
        <f t="shared" si="0"/>
        <v>26.8</v>
      </c>
      <c r="G22" s="8" t="s">
        <v>226</v>
      </c>
      <c r="H22" s="11">
        <f t="shared" si="1"/>
        <v>47.940000000000005</v>
      </c>
      <c r="I22" s="11">
        <f t="shared" si="2"/>
        <v>74.74000000000001</v>
      </c>
      <c r="J22" s="31">
        <f>_xlfn.RANK.EQ(I22,$I$4:$I$54,0)</f>
        <v>19</v>
      </c>
      <c r="K22" s="32">
        <v>16</v>
      </c>
      <c r="L22" s="8"/>
    </row>
    <row r="23" spans="1:12" ht="21.75" customHeight="1">
      <c r="A23" s="8">
        <v>25</v>
      </c>
      <c r="B23" s="8" t="s">
        <v>16</v>
      </c>
      <c r="C23" s="8" t="s">
        <v>227</v>
      </c>
      <c r="D23" s="9" t="s">
        <v>228</v>
      </c>
      <c r="E23" s="24" t="s">
        <v>88</v>
      </c>
      <c r="F23" s="11">
        <f t="shared" si="0"/>
        <v>25</v>
      </c>
      <c r="G23" s="8" t="s">
        <v>42</v>
      </c>
      <c r="H23" s="11">
        <f t="shared" si="1"/>
        <v>49.199999999999996</v>
      </c>
      <c r="I23" s="11">
        <f t="shared" si="2"/>
        <v>74.19999999999999</v>
      </c>
      <c r="J23" s="31">
        <f>_xlfn.RANK.EQ(I23,$I$4:$I$54,0)</f>
        <v>20</v>
      </c>
      <c r="K23" s="32">
        <v>9</v>
      </c>
      <c r="L23" s="8"/>
    </row>
    <row r="24" spans="1:12" ht="21.75" customHeight="1">
      <c r="A24" s="8">
        <v>23</v>
      </c>
      <c r="B24" s="8" t="s">
        <v>16</v>
      </c>
      <c r="C24" s="8" t="s">
        <v>229</v>
      </c>
      <c r="D24" s="9" t="s">
        <v>230</v>
      </c>
      <c r="E24" s="10" t="s">
        <v>118</v>
      </c>
      <c r="F24" s="11">
        <f t="shared" si="0"/>
        <v>25.400000000000002</v>
      </c>
      <c r="G24" s="8" t="s">
        <v>231</v>
      </c>
      <c r="H24" s="11">
        <f t="shared" si="1"/>
        <v>48.34199999999999</v>
      </c>
      <c r="I24" s="11">
        <f t="shared" si="2"/>
        <v>73.74199999999999</v>
      </c>
      <c r="J24" s="31">
        <f>_xlfn.RANK.EQ(I24,$I$4:$I$54,0)</f>
        <v>21</v>
      </c>
      <c r="K24" s="32">
        <v>15</v>
      </c>
      <c r="L24" s="8"/>
    </row>
    <row r="25" spans="1:12" ht="21.75" customHeight="1">
      <c r="A25" s="8">
        <v>21</v>
      </c>
      <c r="B25" s="8" t="s">
        <v>16</v>
      </c>
      <c r="C25" s="8" t="s">
        <v>149</v>
      </c>
      <c r="D25" s="9" t="s">
        <v>232</v>
      </c>
      <c r="E25" s="10" t="s">
        <v>233</v>
      </c>
      <c r="F25" s="11">
        <f t="shared" si="0"/>
        <v>25.8</v>
      </c>
      <c r="G25" s="8" t="s">
        <v>234</v>
      </c>
      <c r="H25" s="11">
        <f t="shared" si="1"/>
        <v>47.82</v>
      </c>
      <c r="I25" s="11">
        <f t="shared" si="2"/>
        <v>73.62</v>
      </c>
      <c r="J25" s="31">
        <f>_xlfn.RANK.EQ(I25,$I$4:$I$54,0)</f>
        <v>22</v>
      </c>
      <c r="K25" s="32">
        <v>18</v>
      </c>
      <c r="L25" s="8"/>
    </row>
    <row r="26" spans="1:12" ht="21.75" customHeight="1">
      <c r="A26" s="8">
        <v>24</v>
      </c>
      <c r="B26" s="8" t="s">
        <v>16</v>
      </c>
      <c r="C26" s="8" t="s">
        <v>235</v>
      </c>
      <c r="D26" s="9" t="s">
        <v>236</v>
      </c>
      <c r="E26" s="24" t="s">
        <v>237</v>
      </c>
      <c r="F26" s="11">
        <f t="shared" si="0"/>
        <v>25.200000000000003</v>
      </c>
      <c r="G26" s="8" t="s">
        <v>238</v>
      </c>
      <c r="H26" s="11">
        <f t="shared" si="1"/>
        <v>48</v>
      </c>
      <c r="I26" s="11">
        <f t="shared" si="2"/>
        <v>73.2</v>
      </c>
      <c r="J26" s="31">
        <f>_xlfn.RANK.EQ(I26,$I$4:$I$54,0)</f>
        <v>23</v>
      </c>
      <c r="K26" s="32">
        <v>8</v>
      </c>
      <c r="L26" s="8"/>
    </row>
    <row r="27" spans="1:12" ht="21.75" customHeight="1">
      <c r="A27" s="8">
        <v>22</v>
      </c>
      <c r="B27" s="8" t="s">
        <v>16</v>
      </c>
      <c r="C27" s="8" t="s">
        <v>239</v>
      </c>
      <c r="D27" s="9" t="s">
        <v>240</v>
      </c>
      <c r="E27" s="10" t="s">
        <v>118</v>
      </c>
      <c r="F27" s="11">
        <f t="shared" si="0"/>
        <v>25.400000000000002</v>
      </c>
      <c r="G27" s="8" t="s">
        <v>241</v>
      </c>
      <c r="H27" s="11">
        <f t="shared" si="1"/>
        <v>39.456</v>
      </c>
      <c r="I27" s="11">
        <f t="shared" si="2"/>
        <v>64.85600000000001</v>
      </c>
      <c r="J27" s="31">
        <f>_xlfn.RANK.EQ(I27,$I$4:$I$54,0)</f>
        <v>24</v>
      </c>
      <c r="K27" s="32">
        <v>1</v>
      </c>
      <c r="L27" s="8"/>
    </row>
    <row r="28" spans="1:12" s="18" customFormat="1" ht="21.75" customHeight="1">
      <c r="A28" s="21">
        <v>20</v>
      </c>
      <c r="B28" s="21" t="s">
        <v>16</v>
      </c>
      <c r="C28" s="21" t="s">
        <v>242</v>
      </c>
      <c r="D28" s="22" t="s">
        <v>243</v>
      </c>
      <c r="E28" s="10" t="s">
        <v>233</v>
      </c>
      <c r="F28" s="16">
        <f t="shared" si="0"/>
        <v>25.8</v>
      </c>
      <c r="G28" s="21"/>
      <c r="H28" s="16">
        <f t="shared" si="1"/>
        <v>0</v>
      </c>
      <c r="I28" s="16">
        <f t="shared" si="2"/>
        <v>25.8</v>
      </c>
      <c r="J28" s="33"/>
      <c r="K28" s="29" t="s">
        <v>244</v>
      </c>
      <c r="L28" s="21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C4:C28">
    <cfRule type="expression" priority="1" dxfId="0" stopIfTrue="1">
      <formula>AND(COUNTIF($C$4:$C$28,C4)&gt;1,NOT(ISBLANK(C4)))</formula>
    </cfRule>
  </conditionalFormatting>
  <conditionalFormatting sqref="C1:C3 C29:C65536">
    <cfRule type="expression" priority="3" dxfId="0" stopIfTrue="1">
      <formula>AND(COUNTIF($C$1:$C$3,C1)+COUNTIF($C$29:$C$65536,C1)&gt;1,NOT(ISBLANK(C1)))</formula>
    </cfRule>
    <cfRule type="expression" priority="4" dxfId="0" stopIfTrue="1">
      <formula>AND(COUNTIF($C$1:$C$3,C1)+COUNTIF($C$29:$C$65536,C1)&gt;1,NOT(ISBLANK(C1)))</formula>
    </cfRule>
  </conditionalFormatting>
  <printOptions horizontalCentered="1"/>
  <pageMargins left="0.4326388888888889" right="0.3541666666666667" top="0.5902777777777778" bottom="0.7479166666666667" header="0.5" footer="0.3541666666666667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133" zoomScaleNormal="133" workbookViewId="0" topLeftCell="A1">
      <pane ySplit="3" topLeftCell="A40" activePane="bottomLeft" state="frozen"/>
      <selection pane="bottomLeft" activeCell="M2" sqref="M1:M65536"/>
    </sheetView>
  </sheetViews>
  <sheetFormatPr defaultColWidth="9.00390625" defaultRowHeight="14.25"/>
  <cols>
    <col min="1" max="1" width="5.875" style="2" customWidth="1"/>
    <col min="2" max="2" width="15.25390625" style="2" customWidth="1"/>
    <col min="3" max="3" width="8.125" style="2" customWidth="1"/>
    <col min="4" max="4" width="19.125" style="3" customWidth="1"/>
    <col min="5" max="5" width="8.25390625" style="2" customWidth="1"/>
    <col min="6" max="6" width="7.50390625" style="2" customWidth="1"/>
    <col min="7" max="7" width="8.25390625" style="2" customWidth="1"/>
    <col min="8" max="8" width="7.50390625" style="2" customWidth="1"/>
    <col min="9" max="9" width="9.25390625" style="2" customWidth="1"/>
    <col min="10" max="10" width="7.50390625" style="2" customWidth="1"/>
    <col min="11" max="12" width="5.50390625" style="2" customWidth="1"/>
    <col min="13" max="13" width="8.375" style="2" customWidth="1"/>
    <col min="14" max="16384" width="9.00390625" style="2" customWidth="1"/>
  </cols>
  <sheetData>
    <row r="1" spans="1:13" ht="30" customHeight="1">
      <c r="A1" s="4" t="s">
        <v>245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6" t="s">
        <v>6</v>
      </c>
      <c r="H2" s="7"/>
      <c r="I2" s="5" t="s">
        <v>7</v>
      </c>
      <c r="J2" s="5" t="s">
        <v>8</v>
      </c>
      <c r="K2" s="12" t="s">
        <v>9</v>
      </c>
      <c r="L2" s="5" t="s">
        <v>10</v>
      </c>
      <c r="M2" s="12" t="s">
        <v>11</v>
      </c>
    </row>
    <row r="3" spans="1:13" s="1" customFormat="1" ht="27" customHeight="1">
      <c r="A3" s="5"/>
      <c r="B3" s="5"/>
      <c r="C3" s="5"/>
      <c r="D3" s="5"/>
      <c r="E3" s="5" t="s">
        <v>12</v>
      </c>
      <c r="F3" s="5" t="s">
        <v>13</v>
      </c>
      <c r="G3" s="5" t="s">
        <v>14</v>
      </c>
      <c r="H3" s="5" t="s">
        <v>15</v>
      </c>
      <c r="I3" s="5"/>
      <c r="J3" s="5"/>
      <c r="K3" s="13"/>
      <c r="L3" s="5"/>
      <c r="M3" s="13"/>
    </row>
    <row r="4" spans="1:13" s="1" customFormat="1" ht="22.5" customHeight="1">
      <c r="A4" s="15">
        <v>26</v>
      </c>
      <c r="B4" s="8" t="s">
        <v>246</v>
      </c>
      <c r="C4" s="8" t="s">
        <v>247</v>
      </c>
      <c r="D4" s="19" t="s">
        <v>248</v>
      </c>
      <c r="E4" s="10" t="s">
        <v>36</v>
      </c>
      <c r="F4" s="11">
        <f aca="true" t="shared" si="0" ref="F4:F47">E4*0.4</f>
        <v>31</v>
      </c>
      <c r="G4" s="8" t="s">
        <v>249</v>
      </c>
      <c r="H4" s="11">
        <f aca="true" t="shared" si="1" ref="H4:H47">G4*0.6</f>
        <v>55.26</v>
      </c>
      <c r="I4" s="11">
        <f aca="true" t="shared" si="2" ref="I4:I47">F4+H4</f>
        <v>86.25999999999999</v>
      </c>
      <c r="J4" s="14">
        <f>_xlfn.RANK.EQ(I4,$I$4:$I$54,0)</f>
        <v>1</v>
      </c>
      <c r="K4" s="25" t="s">
        <v>21</v>
      </c>
      <c r="L4" s="26">
        <v>3</v>
      </c>
      <c r="M4" s="8"/>
    </row>
    <row r="5" spans="1:13" s="1" customFormat="1" ht="22.5" customHeight="1">
      <c r="A5" s="15">
        <v>27</v>
      </c>
      <c r="B5" s="8" t="s">
        <v>246</v>
      </c>
      <c r="C5" s="8" t="s">
        <v>250</v>
      </c>
      <c r="D5" s="19" t="s">
        <v>251</v>
      </c>
      <c r="E5" s="10" t="s">
        <v>49</v>
      </c>
      <c r="F5" s="11">
        <f t="shared" si="0"/>
        <v>30.8</v>
      </c>
      <c r="G5" s="8" t="s">
        <v>252</v>
      </c>
      <c r="H5" s="11">
        <f t="shared" si="1"/>
        <v>54.35999999999999</v>
      </c>
      <c r="I5" s="11">
        <f t="shared" si="2"/>
        <v>85.16</v>
      </c>
      <c r="J5" s="14">
        <f>_xlfn.RANK.EQ(I5,$I$4:$I$54,0)</f>
        <v>2</v>
      </c>
      <c r="K5" s="25" t="s">
        <v>21</v>
      </c>
      <c r="L5" s="26">
        <v>13</v>
      </c>
      <c r="M5" s="8"/>
    </row>
    <row r="6" spans="1:13" s="1" customFormat="1" ht="22.5" customHeight="1">
      <c r="A6" s="15">
        <v>25</v>
      </c>
      <c r="B6" s="8" t="s">
        <v>246</v>
      </c>
      <c r="C6" s="8" t="s">
        <v>253</v>
      </c>
      <c r="D6" s="19" t="s">
        <v>254</v>
      </c>
      <c r="E6" s="10" t="s">
        <v>36</v>
      </c>
      <c r="F6" s="11">
        <f t="shared" si="0"/>
        <v>31</v>
      </c>
      <c r="G6" s="8" t="s">
        <v>255</v>
      </c>
      <c r="H6" s="11">
        <f t="shared" si="1"/>
        <v>52.662</v>
      </c>
      <c r="I6" s="11">
        <f t="shared" si="2"/>
        <v>83.662</v>
      </c>
      <c r="J6" s="14">
        <f>_xlfn.RANK.EQ(I6,$I$4:$I$54,0)</f>
        <v>3</v>
      </c>
      <c r="K6" s="25" t="s">
        <v>21</v>
      </c>
      <c r="L6" s="26">
        <v>4</v>
      </c>
      <c r="M6" s="8"/>
    </row>
    <row r="7" spans="1:13" s="1" customFormat="1" ht="22.5" customHeight="1">
      <c r="A7" s="15">
        <v>1</v>
      </c>
      <c r="B7" s="8" t="s">
        <v>246</v>
      </c>
      <c r="C7" s="8" t="s">
        <v>256</v>
      </c>
      <c r="D7" s="19" t="s">
        <v>257</v>
      </c>
      <c r="E7" s="10" t="s">
        <v>258</v>
      </c>
      <c r="F7" s="11">
        <f t="shared" si="0"/>
        <v>29.6</v>
      </c>
      <c r="G7" s="8" t="s">
        <v>259</v>
      </c>
      <c r="H7" s="11">
        <f t="shared" si="1"/>
        <v>50.940000000000005</v>
      </c>
      <c r="I7" s="11">
        <f t="shared" si="2"/>
        <v>80.54</v>
      </c>
      <c r="J7" s="14">
        <f>_xlfn.RANK.EQ(I7,$I$4:$I$54,0)</f>
        <v>4</v>
      </c>
      <c r="K7" s="25" t="s">
        <v>38</v>
      </c>
      <c r="L7" s="26">
        <v>13</v>
      </c>
      <c r="M7" s="8"/>
    </row>
    <row r="8" spans="1:13" s="1" customFormat="1" ht="22.5" customHeight="1">
      <c r="A8" s="15">
        <v>28</v>
      </c>
      <c r="B8" s="8" t="s">
        <v>246</v>
      </c>
      <c r="C8" s="8" t="s">
        <v>260</v>
      </c>
      <c r="D8" s="19" t="s">
        <v>261</v>
      </c>
      <c r="E8" s="10" t="s">
        <v>262</v>
      </c>
      <c r="F8" s="11">
        <f t="shared" si="0"/>
        <v>30.200000000000003</v>
      </c>
      <c r="G8" s="8" t="s">
        <v>263</v>
      </c>
      <c r="H8" s="11">
        <f t="shared" si="1"/>
        <v>50.238</v>
      </c>
      <c r="I8" s="11">
        <f t="shared" si="2"/>
        <v>80.438</v>
      </c>
      <c r="J8" s="14">
        <f>_xlfn.RANK.EQ(I8,$I$4:$I$54,0)</f>
        <v>5</v>
      </c>
      <c r="K8" s="25" t="s">
        <v>21</v>
      </c>
      <c r="L8" s="26">
        <v>17</v>
      </c>
      <c r="M8" s="8"/>
    </row>
    <row r="9" spans="1:13" s="1" customFormat="1" ht="22.5" customHeight="1">
      <c r="A9" s="15">
        <v>5</v>
      </c>
      <c r="B9" s="8" t="s">
        <v>246</v>
      </c>
      <c r="C9" s="8" t="s">
        <v>264</v>
      </c>
      <c r="D9" s="19" t="s">
        <v>265</v>
      </c>
      <c r="E9" s="10" t="s">
        <v>136</v>
      </c>
      <c r="F9" s="11">
        <f t="shared" si="0"/>
        <v>25.6</v>
      </c>
      <c r="G9" s="8" t="s">
        <v>266</v>
      </c>
      <c r="H9" s="11">
        <f t="shared" si="1"/>
        <v>53.44199999999999</v>
      </c>
      <c r="I9" s="11">
        <f t="shared" si="2"/>
        <v>79.042</v>
      </c>
      <c r="J9" s="14">
        <f>_xlfn.RANK.EQ(I9,$I$4:$I$54,0)</f>
        <v>6</v>
      </c>
      <c r="K9" s="25" t="s">
        <v>38</v>
      </c>
      <c r="L9" s="26">
        <v>19</v>
      </c>
      <c r="M9" s="8"/>
    </row>
    <row r="10" spans="1:13" s="1" customFormat="1" ht="22.5" customHeight="1">
      <c r="A10" s="15">
        <v>8</v>
      </c>
      <c r="B10" s="8" t="s">
        <v>246</v>
      </c>
      <c r="C10" s="8" t="s">
        <v>267</v>
      </c>
      <c r="D10" s="19" t="s">
        <v>268</v>
      </c>
      <c r="E10" s="10" t="s">
        <v>88</v>
      </c>
      <c r="F10" s="11">
        <f t="shared" si="0"/>
        <v>25</v>
      </c>
      <c r="G10" s="8" t="s">
        <v>269</v>
      </c>
      <c r="H10" s="11">
        <f t="shared" si="1"/>
        <v>53.322</v>
      </c>
      <c r="I10" s="11">
        <f t="shared" si="2"/>
        <v>78.322</v>
      </c>
      <c r="J10" s="14">
        <f>_xlfn.RANK.EQ(I10,$I$4:$I$54,0)</f>
        <v>7</v>
      </c>
      <c r="K10" s="25" t="s">
        <v>38</v>
      </c>
      <c r="L10" s="26">
        <v>10</v>
      </c>
      <c r="M10" s="8"/>
    </row>
    <row r="11" spans="1:13" s="1" customFormat="1" ht="22.5" customHeight="1">
      <c r="A11" s="15">
        <v>2</v>
      </c>
      <c r="B11" s="8" t="s">
        <v>246</v>
      </c>
      <c r="C11" s="8" t="s">
        <v>270</v>
      </c>
      <c r="D11" s="19" t="s">
        <v>271</v>
      </c>
      <c r="E11" s="10" t="s">
        <v>107</v>
      </c>
      <c r="F11" s="11">
        <f t="shared" si="0"/>
        <v>27.6</v>
      </c>
      <c r="G11" s="8" t="s">
        <v>272</v>
      </c>
      <c r="H11" s="11">
        <f t="shared" si="1"/>
        <v>50.717999999999996</v>
      </c>
      <c r="I11" s="11">
        <f t="shared" si="2"/>
        <v>78.318</v>
      </c>
      <c r="J11" s="14">
        <f>_xlfn.RANK.EQ(I11,$I$4:$I$54,0)</f>
        <v>8</v>
      </c>
      <c r="K11" s="25" t="s">
        <v>38</v>
      </c>
      <c r="L11" s="26">
        <v>12</v>
      </c>
      <c r="M11" s="8"/>
    </row>
    <row r="12" spans="1:13" s="1" customFormat="1" ht="22.5" customHeight="1">
      <c r="A12" s="15">
        <v>3</v>
      </c>
      <c r="B12" s="8" t="s">
        <v>246</v>
      </c>
      <c r="C12" s="8" t="s">
        <v>273</v>
      </c>
      <c r="D12" s="19" t="s">
        <v>274</v>
      </c>
      <c r="E12" s="10" t="s">
        <v>80</v>
      </c>
      <c r="F12" s="11">
        <f t="shared" si="0"/>
        <v>26.400000000000002</v>
      </c>
      <c r="G12" s="8" t="s">
        <v>275</v>
      </c>
      <c r="H12" s="11">
        <f t="shared" si="1"/>
        <v>51.66</v>
      </c>
      <c r="I12" s="11">
        <f t="shared" si="2"/>
        <v>78.06</v>
      </c>
      <c r="J12" s="14">
        <f>_xlfn.RANK.EQ(I12,$I$4:$I$54,0)</f>
        <v>9</v>
      </c>
      <c r="K12" s="25" t="s">
        <v>38</v>
      </c>
      <c r="L12" s="26">
        <v>21</v>
      </c>
      <c r="M12" s="8"/>
    </row>
    <row r="13" spans="1:13" s="1" customFormat="1" ht="22.5" customHeight="1">
      <c r="A13" s="15">
        <v>16</v>
      </c>
      <c r="B13" s="8" t="s">
        <v>246</v>
      </c>
      <c r="C13" s="8" t="s">
        <v>276</v>
      </c>
      <c r="D13" s="19" t="s">
        <v>277</v>
      </c>
      <c r="E13" s="10" t="s">
        <v>278</v>
      </c>
      <c r="F13" s="11">
        <f t="shared" si="0"/>
        <v>21.400000000000002</v>
      </c>
      <c r="G13" s="8" t="s">
        <v>279</v>
      </c>
      <c r="H13" s="11">
        <f t="shared" si="1"/>
        <v>55.361999999999995</v>
      </c>
      <c r="I13" s="11">
        <f t="shared" si="2"/>
        <v>76.762</v>
      </c>
      <c r="J13" s="14">
        <f>_xlfn.RANK.EQ(I13,$I$4:$I$54,0)</f>
        <v>10</v>
      </c>
      <c r="K13" s="25" t="s">
        <v>38</v>
      </c>
      <c r="L13" s="26">
        <v>20</v>
      </c>
      <c r="M13" s="8"/>
    </row>
    <row r="14" spans="1:13" s="1" customFormat="1" ht="22.5" customHeight="1">
      <c r="A14" s="15">
        <v>31</v>
      </c>
      <c r="B14" s="8" t="s">
        <v>246</v>
      </c>
      <c r="C14" s="8" t="s">
        <v>280</v>
      </c>
      <c r="D14" s="19" t="s">
        <v>181</v>
      </c>
      <c r="E14" s="10" t="s">
        <v>111</v>
      </c>
      <c r="F14" s="11">
        <f t="shared" si="0"/>
        <v>23.200000000000003</v>
      </c>
      <c r="G14" s="8" t="s">
        <v>281</v>
      </c>
      <c r="H14" s="11">
        <f t="shared" si="1"/>
        <v>53.279999999999994</v>
      </c>
      <c r="I14" s="11">
        <f t="shared" si="2"/>
        <v>76.47999999999999</v>
      </c>
      <c r="J14" s="14">
        <f>_xlfn.RANK.EQ(I14,$I$4:$I$54,0)</f>
        <v>11</v>
      </c>
      <c r="K14" s="25" t="s">
        <v>21</v>
      </c>
      <c r="L14" s="26">
        <v>16</v>
      </c>
      <c r="M14" s="8"/>
    </row>
    <row r="15" spans="1:13" s="1" customFormat="1" ht="22.5" customHeight="1">
      <c r="A15" s="15">
        <v>4</v>
      </c>
      <c r="B15" s="8" t="s">
        <v>246</v>
      </c>
      <c r="C15" s="8" t="s">
        <v>282</v>
      </c>
      <c r="D15" s="19" t="s">
        <v>283</v>
      </c>
      <c r="E15" s="10" t="s">
        <v>129</v>
      </c>
      <c r="F15" s="11">
        <f t="shared" si="0"/>
        <v>26.200000000000003</v>
      </c>
      <c r="G15" s="8" t="s">
        <v>284</v>
      </c>
      <c r="H15" s="11">
        <f t="shared" si="1"/>
        <v>50.022</v>
      </c>
      <c r="I15" s="11">
        <f t="shared" si="2"/>
        <v>76.22200000000001</v>
      </c>
      <c r="J15" s="14">
        <f>_xlfn.RANK.EQ(I15,$I$4:$I$54,0)</f>
        <v>12</v>
      </c>
      <c r="K15" s="25" t="s">
        <v>38</v>
      </c>
      <c r="L15" s="26">
        <v>16</v>
      </c>
      <c r="M15" s="8"/>
    </row>
    <row r="16" spans="1:13" s="1" customFormat="1" ht="22.5" customHeight="1">
      <c r="A16" s="15">
        <v>14</v>
      </c>
      <c r="B16" s="8" t="s">
        <v>246</v>
      </c>
      <c r="C16" s="8" t="s">
        <v>285</v>
      </c>
      <c r="D16" s="19" t="s">
        <v>286</v>
      </c>
      <c r="E16" s="10" t="s">
        <v>287</v>
      </c>
      <c r="F16" s="11">
        <f t="shared" si="0"/>
        <v>21.6</v>
      </c>
      <c r="G16" s="8" t="s">
        <v>288</v>
      </c>
      <c r="H16" s="11">
        <f t="shared" si="1"/>
        <v>54.461999999999996</v>
      </c>
      <c r="I16" s="11">
        <f t="shared" si="2"/>
        <v>76.062</v>
      </c>
      <c r="J16" s="14">
        <f>_xlfn.RANK.EQ(I16,$I$4:$I$54,0)</f>
        <v>13</v>
      </c>
      <c r="K16" s="25" t="s">
        <v>38</v>
      </c>
      <c r="L16" s="26">
        <v>9</v>
      </c>
      <c r="M16" s="8"/>
    </row>
    <row r="17" spans="1:13" s="1" customFormat="1" ht="22.5" customHeight="1">
      <c r="A17" s="15">
        <v>30</v>
      </c>
      <c r="B17" s="8" t="s">
        <v>246</v>
      </c>
      <c r="C17" s="8" t="s">
        <v>289</v>
      </c>
      <c r="D17" s="19" t="s">
        <v>290</v>
      </c>
      <c r="E17" s="10" t="s">
        <v>291</v>
      </c>
      <c r="F17" s="11">
        <f t="shared" si="0"/>
        <v>23.6</v>
      </c>
      <c r="G17" s="8" t="s">
        <v>292</v>
      </c>
      <c r="H17" s="11">
        <f t="shared" si="1"/>
        <v>52.338</v>
      </c>
      <c r="I17" s="11">
        <f t="shared" si="2"/>
        <v>75.938</v>
      </c>
      <c r="J17" s="14">
        <f>_xlfn.RANK.EQ(I17,$I$4:$I$54,0)</f>
        <v>14</v>
      </c>
      <c r="K17" s="25" t="s">
        <v>21</v>
      </c>
      <c r="L17" s="26">
        <v>18</v>
      </c>
      <c r="M17" s="8"/>
    </row>
    <row r="18" spans="1:13" s="1" customFormat="1" ht="22.5" customHeight="1">
      <c r="A18" s="15">
        <v>10</v>
      </c>
      <c r="B18" s="8" t="s">
        <v>246</v>
      </c>
      <c r="C18" s="8" t="s">
        <v>293</v>
      </c>
      <c r="D18" s="19" t="s">
        <v>294</v>
      </c>
      <c r="E18" s="10" t="s">
        <v>140</v>
      </c>
      <c r="F18" s="11">
        <f t="shared" si="0"/>
        <v>23.400000000000002</v>
      </c>
      <c r="G18" s="8" t="s">
        <v>295</v>
      </c>
      <c r="H18" s="11">
        <f t="shared" si="1"/>
        <v>52.458000000000006</v>
      </c>
      <c r="I18" s="11">
        <f t="shared" si="2"/>
        <v>75.858</v>
      </c>
      <c r="J18" s="14">
        <f>_xlfn.RANK.EQ(I18,$I$4:$I$54,0)</f>
        <v>15</v>
      </c>
      <c r="K18" s="25" t="s">
        <v>38</v>
      </c>
      <c r="L18" s="26">
        <v>22</v>
      </c>
      <c r="M18" s="8"/>
    </row>
    <row r="19" spans="1:13" s="1" customFormat="1" ht="22.5" customHeight="1">
      <c r="A19" s="15">
        <v>6</v>
      </c>
      <c r="B19" s="8" t="s">
        <v>246</v>
      </c>
      <c r="C19" s="8" t="s">
        <v>296</v>
      </c>
      <c r="D19" s="19" t="s">
        <v>297</v>
      </c>
      <c r="E19" s="10" t="s">
        <v>237</v>
      </c>
      <c r="F19" s="11">
        <f t="shared" si="0"/>
        <v>25.200000000000003</v>
      </c>
      <c r="G19" s="8" t="s">
        <v>37</v>
      </c>
      <c r="H19" s="11">
        <f t="shared" si="1"/>
        <v>49.482</v>
      </c>
      <c r="I19" s="11">
        <f t="shared" si="2"/>
        <v>74.682</v>
      </c>
      <c r="J19" s="14">
        <f>_xlfn.RANK.EQ(I19,$I$4:$I$54,0)</f>
        <v>16</v>
      </c>
      <c r="K19" s="25" t="s">
        <v>38</v>
      </c>
      <c r="L19" s="26">
        <v>5</v>
      </c>
      <c r="M19" s="8"/>
    </row>
    <row r="20" spans="1:13" s="1" customFormat="1" ht="22.5" customHeight="1">
      <c r="A20" s="15">
        <v>18</v>
      </c>
      <c r="B20" s="8" t="s">
        <v>246</v>
      </c>
      <c r="C20" s="8" t="s">
        <v>298</v>
      </c>
      <c r="D20" s="9" t="s">
        <v>299</v>
      </c>
      <c r="E20" s="10" t="s">
        <v>300</v>
      </c>
      <c r="F20" s="11">
        <f t="shared" si="0"/>
        <v>20.200000000000003</v>
      </c>
      <c r="G20" s="8">
        <v>90.63</v>
      </c>
      <c r="H20" s="11">
        <f t="shared" si="1"/>
        <v>54.37799999999999</v>
      </c>
      <c r="I20" s="11">
        <f t="shared" si="2"/>
        <v>74.578</v>
      </c>
      <c r="J20" s="14">
        <f>_xlfn.RANK.EQ(I20,$I$4:$I$54,0)</f>
        <v>17</v>
      </c>
      <c r="K20" s="25" t="s">
        <v>38</v>
      </c>
      <c r="L20" s="26">
        <v>8</v>
      </c>
      <c r="M20" s="27"/>
    </row>
    <row r="21" spans="1:13" s="1" customFormat="1" ht="22.5" customHeight="1">
      <c r="A21" s="15">
        <v>17</v>
      </c>
      <c r="B21" s="8" t="s">
        <v>246</v>
      </c>
      <c r="C21" s="8" t="s">
        <v>301</v>
      </c>
      <c r="D21" s="9" t="s">
        <v>302</v>
      </c>
      <c r="E21" s="10" t="s">
        <v>300</v>
      </c>
      <c r="F21" s="11">
        <f t="shared" si="0"/>
        <v>20.200000000000003</v>
      </c>
      <c r="G21" s="8">
        <v>90.4</v>
      </c>
      <c r="H21" s="11">
        <f t="shared" si="1"/>
        <v>54.24</v>
      </c>
      <c r="I21" s="11">
        <f t="shared" si="2"/>
        <v>74.44</v>
      </c>
      <c r="J21" s="14">
        <f>_xlfn.RANK.EQ(I21,$I$4:$I$54,0)</f>
        <v>18</v>
      </c>
      <c r="K21" s="25" t="s">
        <v>38</v>
      </c>
      <c r="L21" s="26">
        <v>4</v>
      </c>
      <c r="M21" s="27"/>
    </row>
    <row r="22" spans="1:13" s="1" customFormat="1" ht="22.5" customHeight="1">
      <c r="A22" s="15">
        <v>32</v>
      </c>
      <c r="B22" s="8" t="s">
        <v>246</v>
      </c>
      <c r="C22" s="8" t="s">
        <v>303</v>
      </c>
      <c r="D22" s="19" t="s">
        <v>304</v>
      </c>
      <c r="E22" s="10" t="s">
        <v>111</v>
      </c>
      <c r="F22" s="11">
        <f t="shared" si="0"/>
        <v>23.200000000000003</v>
      </c>
      <c r="G22" s="8" t="s">
        <v>305</v>
      </c>
      <c r="H22" s="11">
        <f t="shared" si="1"/>
        <v>51.162</v>
      </c>
      <c r="I22" s="11">
        <f t="shared" si="2"/>
        <v>74.362</v>
      </c>
      <c r="J22" s="14">
        <f>_xlfn.RANK.EQ(I22,$I$4:$I$54,0)</f>
        <v>19</v>
      </c>
      <c r="K22" s="25" t="s">
        <v>21</v>
      </c>
      <c r="L22" s="26">
        <v>2</v>
      </c>
      <c r="M22" s="8"/>
    </row>
    <row r="23" spans="1:13" s="1" customFormat="1" ht="22.5" customHeight="1">
      <c r="A23" s="15">
        <v>33</v>
      </c>
      <c r="B23" s="8" t="s">
        <v>246</v>
      </c>
      <c r="C23" s="8" t="s">
        <v>306</v>
      </c>
      <c r="D23" s="19" t="s">
        <v>307</v>
      </c>
      <c r="E23" s="10" t="s">
        <v>111</v>
      </c>
      <c r="F23" s="11">
        <f t="shared" si="0"/>
        <v>23.200000000000003</v>
      </c>
      <c r="G23" s="8" t="s">
        <v>308</v>
      </c>
      <c r="H23" s="11">
        <f t="shared" si="1"/>
        <v>50.958000000000006</v>
      </c>
      <c r="I23" s="11">
        <f t="shared" si="2"/>
        <v>74.15800000000002</v>
      </c>
      <c r="J23" s="14">
        <f>_xlfn.RANK.EQ(I23,$I$4:$I$54,0)</f>
        <v>20</v>
      </c>
      <c r="K23" s="25" t="s">
        <v>21</v>
      </c>
      <c r="L23" s="26">
        <v>7</v>
      </c>
      <c r="M23" s="8"/>
    </row>
    <row r="24" spans="1:13" s="1" customFormat="1" ht="22.5" customHeight="1">
      <c r="A24" s="15">
        <v>29</v>
      </c>
      <c r="B24" s="8" t="s">
        <v>246</v>
      </c>
      <c r="C24" s="8" t="s">
        <v>309</v>
      </c>
      <c r="D24" s="19" t="s">
        <v>310</v>
      </c>
      <c r="E24" s="10" t="s">
        <v>148</v>
      </c>
      <c r="F24" s="11">
        <f t="shared" si="0"/>
        <v>24.200000000000003</v>
      </c>
      <c r="G24" s="8" t="s">
        <v>197</v>
      </c>
      <c r="H24" s="11">
        <f t="shared" si="1"/>
        <v>49.5</v>
      </c>
      <c r="I24" s="11">
        <f t="shared" si="2"/>
        <v>73.7</v>
      </c>
      <c r="J24" s="14">
        <f>_xlfn.RANK.EQ(I24,$I$4:$I$54,0)</f>
        <v>21</v>
      </c>
      <c r="K24" s="25" t="s">
        <v>21</v>
      </c>
      <c r="L24" s="26">
        <v>14</v>
      </c>
      <c r="M24" s="8"/>
    </row>
    <row r="25" spans="1:13" s="1" customFormat="1" ht="22.5" customHeight="1">
      <c r="A25" s="15">
        <v>13</v>
      </c>
      <c r="B25" s="8" t="s">
        <v>246</v>
      </c>
      <c r="C25" s="8" t="s">
        <v>311</v>
      </c>
      <c r="D25" s="19" t="s">
        <v>312</v>
      </c>
      <c r="E25" s="10" t="s">
        <v>287</v>
      </c>
      <c r="F25" s="11">
        <f t="shared" si="0"/>
        <v>21.6</v>
      </c>
      <c r="G25" s="8" t="s">
        <v>313</v>
      </c>
      <c r="H25" s="11">
        <f t="shared" si="1"/>
        <v>52.08</v>
      </c>
      <c r="I25" s="11">
        <f t="shared" si="2"/>
        <v>73.68</v>
      </c>
      <c r="J25" s="14">
        <f>_xlfn.RANK.EQ(I25,$I$4:$I$54,0)</f>
        <v>22</v>
      </c>
      <c r="K25" s="25" t="s">
        <v>38</v>
      </c>
      <c r="L25" s="26">
        <v>23</v>
      </c>
      <c r="M25" s="8"/>
    </row>
    <row r="26" spans="1:13" s="1" customFormat="1" ht="22.5" customHeight="1">
      <c r="A26" s="15">
        <v>21</v>
      </c>
      <c r="B26" s="8" t="s">
        <v>246</v>
      </c>
      <c r="C26" s="8" t="s">
        <v>314</v>
      </c>
      <c r="D26" s="9" t="s">
        <v>95</v>
      </c>
      <c r="E26" s="10" t="s">
        <v>315</v>
      </c>
      <c r="F26" s="11">
        <f t="shared" si="0"/>
        <v>19.200000000000003</v>
      </c>
      <c r="G26" s="8">
        <v>90.67</v>
      </c>
      <c r="H26" s="11">
        <f t="shared" si="1"/>
        <v>54.402</v>
      </c>
      <c r="I26" s="11">
        <f t="shared" si="2"/>
        <v>73.602</v>
      </c>
      <c r="J26" s="14">
        <f>_xlfn.RANK.EQ(I26,$I$4:$I$54,0)</f>
        <v>23</v>
      </c>
      <c r="K26" s="25" t="s">
        <v>38</v>
      </c>
      <c r="L26" s="26">
        <v>6</v>
      </c>
      <c r="M26" s="27"/>
    </row>
    <row r="27" spans="1:13" s="1" customFormat="1" ht="22.5" customHeight="1">
      <c r="A27" s="15">
        <v>7</v>
      </c>
      <c r="B27" s="8" t="s">
        <v>246</v>
      </c>
      <c r="C27" s="8" t="s">
        <v>316</v>
      </c>
      <c r="D27" s="19" t="s">
        <v>317</v>
      </c>
      <c r="E27" s="10" t="s">
        <v>237</v>
      </c>
      <c r="F27" s="11">
        <f t="shared" si="0"/>
        <v>25.200000000000003</v>
      </c>
      <c r="G27" s="8" t="s">
        <v>93</v>
      </c>
      <c r="H27" s="11">
        <f t="shared" si="1"/>
        <v>48.318</v>
      </c>
      <c r="I27" s="11">
        <f t="shared" si="2"/>
        <v>73.518</v>
      </c>
      <c r="J27" s="14">
        <f>_xlfn.RANK.EQ(I27,$I$4:$I$54,0)</f>
        <v>24</v>
      </c>
      <c r="K27" s="25" t="s">
        <v>38</v>
      </c>
      <c r="L27" s="26">
        <v>11</v>
      </c>
      <c r="M27" s="8"/>
    </row>
    <row r="28" spans="1:13" s="1" customFormat="1" ht="22.5" customHeight="1">
      <c r="A28" s="15">
        <v>19</v>
      </c>
      <c r="B28" s="8" t="s">
        <v>246</v>
      </c>
      <c r="C28" s="8" t="s">
        <v>318</v>
      </c>
      <c r="D28" s="9" t="s">
        <v>319</v>
      </c>
      <c r="E28" s="10" t="s">
        <v>320</v>
      </c>
      <c r="F28" s="11">
        <f t="shared" si="0"/>
        <v>19.8</v>
      </c>
      <c r="G28" s="8">
        <v>88.73</v>
      </c>
      <c r="H28" s="11">
        <f t="shared" si="1"/>
        <v>53.238</v>
      </c>
      <c r="I28" s="11">
        <f t="shared" si="2"/>
        <v>73.038</v>
      </c>
      <c r="J28" s="14">
        <f>_xlfn.RANK.EQ(I28,$I$4:$I$54,0)</f>
        <v>25</v>
      </c>
      <c r="K28" s="25" t="s">
        <v>38</v>
      </c>
      <c r="L28" s="26">
        <v>7</v>
      </c>
      <c r="M28" s="27"/>
    </row>
    <row r="29" spans="1:13" s="1" customFormat="1" ht="22.5" customHeight="1">
      <c r="A29" s="15">
        <v>34</v>
      </c>
      <c r="B29" s="8" t="s">
        <v>246</v>
      </c>
      <c r="C29" s="8" t="s">
        <v>321</v>
      </c>
      <c r="D29" s="19" t="s">
        <v>322</v>
      </c>
      <c r="E29" s="10" t="s">
        <v>323</v>
      </c>
      <c r="F29" s="11">
        <f t="shared" si="0"/>
        <v>22</v>
      </c>
      <c r="G29" s="8" t="s">
        <v>324</v>
      </c>
      <c r="H29" s="11">
        <f t="shared" si="1"/>
        <v>50.52</v>
      </c>
      <c r="I29" s="11">
        <f t="shared" si="2"/>
        <v>72.52000000000001</v>
      </c>
      <c r="J29" s="14">
        <f>_xlfn.RANK.EQ(I29,$I$4:$I$54,0)</f>
        <v>26</v>
      </c>
      <c r="K29" s="25" t="s">
        <v>21</v>
      </c>
      <c r="L29" s="26">
        <v>5</v>
      </c>
      <c r="M29" s="8"/>
    </row>
    <row r="30" spans="1:13" s="1" customFormat="1" ht="22.5" customHeight="1">
      <c r="A30" s="15">
        <v>24</v>
      </c>
      <c r="B30" s="8" t="s">
        <v>246</v>
      </c>
      <c r="C30" s="8" t="s">
        <v>325</v>
      </c>
      <c r="D30" s="9" t="s">
        <v>326</v>
      </c>
      <c r="E30" s="10" t="s">
        <v>327</v>
      </c>
      <c r="F30" s="11">
        <f t="shared" si="0"/>
        <v>17.8</v>
      </c>
      <c r="G30" s="8">
        <v>89.87</v>
      </c>
      <c r="H30" s="11">
        <f t="shared" si="1"/>
        <v>53.922000000000004</v>
      </c>
      <c r="I30" s="11">
        <f t="shared" si="2"/>
        <v>71.72200000000001</v>
      </c>
      <c r="J30" s="14">
        <f>_xlfn.RANK.EQ(I30,$I$4:$I$54,0)</f>
        <v>27</v>
      </c>
      <c r="K30" s="25" t="s">
        <v>38</v>
      </c>
      <c r="L30" s="26">
        <v>18</v>
      </c>
      <c r="M30" s="27"/>
    </row>
    <row r="31" spans="1:13" s="1" customFormat="1" ht="22.5" customHeight="1">
      <c r="A31" s="15">
        <v>36</v>
      </c>
      <c r="B31" s="8" t="s">
        <v>246</v>
      </c>
      <c r="C31" s="8" t="s">
        <v>328</v>
      </c>
      <c r="D31" s="19" t="s">
        <v>329</v>
      </c>
      <c r="E31" s="10" t="s">
        <v>330</v>
      </c>
      <c r="F31" s="11">
        <f t="shared" si="0"/>
        <v>20.6</v>
      </c>
      <c r="G31" s="8" t="s">
        <v>60</v>
      </c>
      <c r="H31" s="11">
        <f t="shared" si="1"/>
        <v>51.077999999999996</v>
      </c>
      <c r="I31" s="11">
        <f t="shared" si="2"/>
        <v>71.678</v>
      </c>
      <c r="J31" s="14">
        <f>_xlfn.RANK.EQ(I31,$I$4:$I$54,0)</f>
        <v>28</v>
      </c>
      <c r="K31" s="25" t="s">
        <v>21</v>
      </c>
      <c r="L31" s="26">
        <v>10</v>
      </c>
      <c r="M31" s="8"/>
    </row>
    <row r="32" spans="1:13" s="1" customFormat="1" ht="22.5" customHeight="1">
      <c r="A32" s="15">
        <v>9</v>
      </c>
      <c r="B32" s="8" t="s">
        <v>246</v>
      </c>
      <c r="C32" s="8" t="s">
        <v>331</v>
      </c>
      <c r="D32" s="19" t="s">
        <v>332</v>
      </c>
      <c r="E32" s="10" t="s">
        <v>151</v>
      </c>
      <c r="F32" s="11">
        <f t="shared" si="0"/>
        <v>24</v>
      </c>
      <c r="G32" s="8" t="s">
        <v>333</v>
      </c>
      <c r="H32" s="11">
        <f t="shared" si="1"/>
        <v>47.52</v>
      </c>
      <c r="I32" s="11">
        <f t="shared" si="2"/>
        <v>71.52000000000001</v>
      </c>
      <c r="J32" s="14">
        <f>_xlfn.RANK.EQ(I32,$I$4:$I$54,0)</f>
        <v>29</v>
      </c>
      <c r="K32" s="25" t="s">
        <v>38</v>
      </c>
      <c r="L32" s="26">
        <v>2</v>
      </c>
      <c r="M32" s="8"/>
    </row>
    <row r="33" spans="1:13" ht="22.5" customHeight="1">
      <c r="A33" s="15">
        <v>12</v>
      </c>
      <c r="B33" s="8" t="s">
        <v>246</v>
      </c>
      <c r="C33" s="8" t="s">
        <v>334</v>
      </c>
      <c r="D33" s="19" t="s">
        <v>335</v>
      </c>
      <c r="E33" s="10" t="s">
        <v>336</v>
      </c>
      <c r="F33" s="11">
        <f t="shared" si="0"/>
        <v>22.200000000000003</v>
      </c>
      <c r="G33" s="8" t="s">
        <v>337</v>
      </c>
      <c r="H33" s="11">
        <f t="shared" si="1"/>
        <v>48.76199999999999</v>
      </c>
      <c r="I33" s="11">
        <f t="shared" si="2"/>
        <v>70.96199999999999</v>
      </c>
      <c r="J33" s="14">
        <f>_xlfn.RANK.EQ(I33,$I$4:$I$54,0)</f>
        <v>30</v>
      </c>
      <c r="K33" s="25" t="s">
        <v>38</v>
      </c>
      <c r="L33" s="26">
        <v>24</v>
      </c>
      <c r="M33" s="8"/>
    </row>
    <row r="34" spans="1:13" ht="22.5" customHeight="1">
      <c r="A34" s="15">
        <v>41</v>
      </c>
      <c r="B34" s="8" t="s">
        <v>246</v>
      </c>
      <c r="C34" s="8" t="s">
        <v>338</v>
      </c>
      <c r="D34" s="9" t="s">
        <v>339</v>
      </c>
      <c r="E34" s="10" t="s">
        <v>340</v>
      </c>
      <c r="F34" s="11">
        <f t="shared" si="0"/>
        <v>18.6</v>
      </c>
      <c r="G34" s="8" t="s">
        <v>341</v>
      </c>
      <c r="H34" s="11">
        <f t="shared" si="1"/>
        <v>52.158</v>
      </c>
      <c r="I34" s="11">
        <f t="shared" si="2"/>
        <v>70.75800000000001</v>
      </c>
      <c r="J34" s="14">
        <f>_xlfn.RANK.EQ(I34,$I$4:$I$54,0)</f>
        <v>31</v>
      </c>
      <c r="K34" s="25" t="s">
        <v>21</v>
      </c>
      <c r="L34" s="26">
        <v>6</v>
      </c>
      <c r="M34" s="28"/>
    </row>
    <row r="35" spans="1:13" ht="22.5" customHeight="1">
      <c r="A35" s="15">
        <v>35</v>
      </c>
      <c r="B35" s="8" t="s">
        <v>246</v>
      </c>
      <c r="C35" s="8" t="s">
        <v>342</v>
      </c>
      <c r="D35" s="19" t="s">
        <v>343</v>
      </c>
      <c r="E35" s="10" t="s">
        <v>344</v>
      </c>
      <c r="F35" s="11">
        <f t="shared" si="0"/>
        <v>20.8</v>
      </c>
      <c r="G35" s="8" t="s">
        <v>345</v>
      </c>
      <c r="H35" s="11">
        <f t="shared" si="1"/>
        <v>49.758</v>
      </c>
      <c r="I35" s="11">
        <f t="shared" si="2"/>
        <v>70.558</v>
      </c>
      <c r="J35" s="14">
        <f>_xlfn.RANK.EQ(I35,$I$4:$I$54,0)</f>
        <v>32</v>
      </c>
      <c r="K35" s="25" t="s">
        <v>21</v>
      </c>
      <c r="L35" s="26">
        <v>12</v>
      </c>
      <c r="M35" s="8"/>
    </row>
    <row r="36" spans="1:13" ht="22.5" customHeight="1">
      <c r="A36" s="15">
        <v>15</v>
      </c>
      <c r="B36" s="8" t="s">
        <v>246</v>
      </c>
      <c r="C36" s="8" t="s">
        <v>346</v>
      </c>
      <c r="D36" s="19" t="s">
        <v>347</v>
      </c>
      <c r="E36" s="10" t="s">
        <v>278</v>
      </c>
      <c r="F36" s="11">
        <f t="shared" si="0"/>
        <v>21.400000000000002</v>
      </c>
      <c r="G36" s="8" t="s">
        <v>348</v>
      </c>
      <c r="H36" s="11">
        <f t="shared" si="1"/>
        <v>48.282</v>
      </c>
      <c r="I36" s="11">
        <f t="shared" si="2"/>
        <v>69.682</v>
      </c>
      <c r="J36" s="14">
        <f>_xlfn.RANK.EQ(I36,$I$4:$I$54,0)</f>
        <v>33</v>
      </c>
      <c r="K36" s="25" t="s">
        <v>38</v>
      </c>
      <c r="L36" s="26">
        <v>3</v>
      </c>
      <c r="M36" s="8"/>
    </row>
    <row r="37" spans="1:13" ht="22.5" customHeight="1">
      <c r="A37" s="15">
        <v>39</v>
      </c>
      <c r="B37" s="8" t="s">
        <v>246</v>
      </c>
      <c r="C37" s="8" t="s">
        <v>349</v>
      </c>
      <c r="D37" s="9" t="s">
        <v>350</v>
      </c>
      <c r="E37" s="10" t="s">
        <v>351</v>
      </c>
      <c r="F37" s="11">
        <f t="shared" si="0"/>
        <v>20</v>
      </c>
      <c r="G37" s="8" t="s">
        <v>352</v>
      </c>
      <c r="H37" s="11">
        <f t="shared" si="1"/>
        <v>49.662</v>
      </c>
      <c r="I37" s="11">
        <f t="shared" si="2"/>
        <v>69.662</v>
      </c>
      <c r="J37" s="14">
        <f>_xlfn.RANK.EQ(I37,$I$4:$I$54,0)</f>
        <v>34</v>
      </c>
      <c r="K37" s="25" t="s">
        <v>21</v>
      </c>
      <c r="L37" s="26">
        <v>11</v>
      </c>
      <c r="M37" s="28"/>
    </row>
    <row r="38" spans="1:13" ht="22.5" customHeight="1">
      <c r="A38" s="15">
        <v>20</v>
      </c>
      <c r="B38" s="8" t="s">
        <v>246</v>
      </c>
      <c r="C38" s="8" t="s">
        <v>353</v>
      </c>
      <c r="D38" s="9" t="s">
        <v>354</v>
      </c>
      <c r="E38" s="10" t="s">
        <v>315</v>
      </c>
      <c r="F38" s="11">
        <f t="shared" si="0"/>
        <v>19.200000000000003</v>
      </c>
      <c r="G38" s="8">
        <v>83.87</v>
      </c>
      <c r="H38" s="11">
        <f t="shared" si="1"/>
        <v>50.322</v>
      </c>
      <c r="I38" s="11">
        <f t="shared" si="2"/>
        <v>69.522</v>
      </c>
      <c r="J38" s="14">
        <f>_xlfn.RANK.EQ(I38,$I$4:$I$54,0)</f>
        <v>35</v>
      </c>
      <c r="K38" s="25" t="s">
        <v>38</v>
      </c>
      <c r="L38" s="26">
        <v>17</v>
      </c>
      <c r="M38" s="27"/>
    </row>
    <row r="39" spans="1:13" ht="22.5" customHeight="1">
      <c r="A39" s="15">
        <v>11</v>
      </c>
      <c r="B39" s="8" t="s">
        <v>246</v>
      </c>
      <c r="C39" s="8" t="s">
        <v>355</v>
      </c>
      <c r="D39" s="19" t="s">
        <v>356</v>
      </c>
      <c r="E39" s="10" t="s">
        <v>144</v>
      </c>
      <c r="F39" s="11">
        <f t="shared" si="0"/>
        <v>22.6</v>
      </c>
      <c r="G39" s="8" t="s">
        <v>357</v>
      </c>
      <c r="H39" s="11">
        <f t="shared" si="1"/>
        <v>46.8</v>
      </c>
      <c r="I39" s="11">
        <f t="shared" si="2"/>
        <v>69.4</v>
      </c>
      <c r="J39" s="14">
        <f>_xlfn.RANK.EQ(I39,$I$4:$I$54,0)</f>
        <v>36</v>
      </c>
      <c r="K39" s="25" t="s">
        <v>38</v>
      </c>
      <c r="L39" s="26">
        <v>14</v>
      </c>
      <c r="M39" s="8"/>
    </row>
    <row r="40" spans="1:13" ht="22.5" customHeight="1">
      <c r="A40" s="15">
        <v>37</v>
      </c>
      <c r="B40" s="8" t="s">
        <v>246</v>
      </c>
      <c r="C40" s="8" t="s">
        <v>358</v>
      </c>
      <c r="D40" s="19" t="s">
        <v>359</v>
      </c>
      <c r="E40" s="10" t="s">
        <v>360</v>
      </c>
      <c r="F40" s="11">
        <f t="shared" si="0"/>
        <v>20.400000000000002</v>
      </c>
      <c r="G40" s="8" t="s">
        <v>361</v>
      </c>
      <c r="H40" s="11">
        <f t="shared" si="1"/>
        <v>48.822</v>
      </c>
      <c r="I40" s="11">
        <f t="shared" si="2"/>
        <v>69.22200000000001</v>
      </c>
      <c r="J40" s="14">
        <f>_xlfn.RANK.EQ(I40,$I$4:$I$54,0)</f>
        <v>37</v>
      </c>
      <c r="K40" s="25" t="s">
        <v>21</v>
      </c>
      <c r="L40" s="26">
        <v>8</v>
      </c>
      <c r="M40" s="8"/>
    </row>
    <row r="41" spans="1:13" ht="22.5" customHeight="1">
      <c r="A41" s="15">
        <v>23</v>
      </c>
      <c r="B41" s="8" t="s">
        <v>246</v>
      </c>
      <c r="C41" s="8" t="s">
        <v>362</v>
      </c>
      <c r="D41" s="9" t="s">
        <v>363</v>
      </c>
      <c r="E41" s="10" t="s">
        <v>364</v>
      </c>
      <c r="F41" s="11">
        <f t="shared" si="0"/>
        <v>18.400000000000002</v>
      </c>
      <c r="G41" s="8">
        <v>84.07</v>
      </c>
      <c r="H41" s="11">
        <f t="shared" si="1"/>
        <v>50.44199999999999</v>
      </c>
      <c r="I41" s="11">
        <f t="shared" si="2"/>
        <v>68.842</v>
      </c>
      <c r="J41" s="14">
        <f>_xlfn.RANK.EQ(I41,$I$4:$I$54,0)</f>
        <v>38</v>
      </c>
      <c r="K41" s="25" t="s">
        <v>38</v>
      </c>
      <c r="L41" s="26">
        <v>15</v>
      </c>
      <c r="M41" s="27"/>
    </row>
    <row r="42" spans="1:13" ht="22.5" customHeight="1">
      <c r="A42" s="15">
        <v>22</v>
      </c>
      <c r="B42" s="8" t="s">
        <v>246</v>
      </c>
      <c r="C42" s="8" t="s">
        <v>365</v>
      </c>
      <c r="D42" s="9" t="s">
        <v>359</v>
      </c>
      <c r="E42" s="10" t="s">
        <v>340</v>
      </c>
      <c r="F42" s="11">
        <f t="shared" si="0"/>
        <v>18.6</v>
      </c>
      <c r="G42" s="8">
        <v>82.2</v>
      </c>
      <c r="H42" s="11">
        <f t="shared" si="1"/>
        <v>49.32</v>
      </c>
      <c r="I42" s="11">
        <f t="shared" si="2"/>
        <v>67.92</v>
      </c>
      <c r="J42" s="14">
        <f>_xlfn.RANK.EQ(I42,$I$4:$I$54,0)</f>
        <v>39</v>
      </c>
      <c r="K42" s="25" t="s">
        <v>38</v>
      </c>
      <c r="L42" s="26">
        <v>1</v>
      </c>
      <c r="M42" s="27"/>
    </row>
    <row r="43" spans="1:13" ht="22.5" customHeight="1">
      <c r="A43" s="15">
        <v>42</v>
      </c>
      <c r="B43" s="8" t="s">
        <v>246</v>
      </c>
      <c r="C43" s="8" t="s">
        <v>366</v>
      </c>
      <c r="D43" s="9" t="s">
        <v>367</v>
      </c>
      <c r="E43" s="10" t="s">
        <v>364</v>
      </c>
      <c r="F43" s="11">
        <f t="shared" si="0"/>
        <v>18.400000000000002</v>
      </c>
      <c r="G43" s="8" t="s">
        <v>101</v>
      </c>
      <c r="H43" s="11">
        <f t="shared" si="1"/>
        <v>47.44199999999999</v>
      </c>
      <c r="I43" s="11">
        <f t="shared" si="2"/>
        <v>65.842</v>
      </c>
      <c r="J43" s="14">
        <f>_xlfn.RANK.EQ(I43,$I$4:$I$54,0)</f>
        <v>40</v>
      </c>
      <c r="K43" s="25" t="s">
        <v>21</v>
      </c>
      <c r="L43" s="26">
        <v>9</v>
      </c>
      <c r="M43" s="28"/>
    </row>
    <row r="44" spans="1:13" ht="22.5" customHeight="1">
      <c r="A44" s="15">
        <v>40</v>
      </c>
      <c r="B44" s="8" t="s">
        <v>246</v>
      </c>
      <c r="C44" s="8" t="s">
        <v>368</v>
      </c>
      <c r="D44" s="9" t="s">
        <v>369</v>
      </c>
      <c r="E44" s="10" t="s">
        <v>315</v>
      </c>
      <c r="F44" s="11">
        <f t="shared" si="0"/>
        <v>19.200000000000003</v>
      </c>
      <c r="G44" s="8" t="s">
        <v>370</v>
      </c>
      <c r="H44" s="11">
        <f t="shared" si="1"/>
        <v>45.059999999999995</v>
      </c>
      <c r="I44" s="11">
        <f t="shared" si="2"/>
        <v>64.25999999999999</v>
      </c>
      <c r="J44" s="14">
        <f>_xlfn.RANK.EQ(I44,$I$4:$I$54,0)</f>
        <v>41</v>
      </c>
      <c r="K44" s="25" t="s">
        <v>21</v>
      </c>
      <c r="L44" s="26">
        <v>15</v>
      </c>
      <c r="M44" s="28"/>
    </row>
    <row r="45" spans="1:13" ht="22.5" customHeight="1">
      <c r="A45" s="15">
        <v>44</v>
      </c>
      <c r="B45" s="8" t="s">
        <v>246</v>
      </c>
      <c r="C45" s="8" t="s">
        <v>371</v>
      </c>
      <c r="D45" s="9" t="s">
        <v>240</v>
      </c>
      <c r="E45" s="10" t="s">
        <v>372</v>
      </c>
      <c r="F45" s="11">
        <f t="shared" si="0"/>
        <v>18</v>
      </c>
      <c r="G45" s="8" t="s">
        <v>373</v>
      </c>
      <c r="H45" s="11">
        <f t="shared" si="1"/>
        <v>44.64</v>
      </c>
      <c r="I45" s="11">
        <f t="shared" si="2"/>
        <v>62.64</v>
      </c>
      <c r="J45" s="14">
        <f>_xlfn.RANK.EQ(I45,$I$4:$I$54,0)</f>
        <v>42</v>
      </c>
      <c r="K45" s="25" t="s">
        <v>21</v>
      </c>
      <c r="L45" s="26">
        <v>1</v>
      </c>
      <c r="M45" s="28"/>
    </row>
    <row r="46" spans="1:13" s="18" customFormat="1" ht="22.5" customHeight="1">
      <c r="A46" s="20">
        <v>38</v>
      </c>
      <c r="B46" s="21" t="s">
        <v>246</v>
      </c>
      <c r="C46" s="21" t="s">
        <v>374</v>
      </c>
      <c r="D46" s="22" t="s">
        <v>375</v>
      </c>
      <c r="E46" s="10" t="s">
        <v>300</v>
      </c>
      <c r="F46" s="23">
        <f t="shared" si="0"/>
        <v>20.200000000000003</v>
      </c>
      <c r="G46" s="21"/>
      <c r="H46" s="16">
        <f t="shared" si="1"/>
        <v>0</v>
      </c>
      <c r="I46" s="16">
        <f t="shared" si="2"/>
        <v>20.200000000000003</v>
      </c>
      <c r="J46" s="17"/>
      <c r="K46" s="29" t="s">
        <v>21</v>
      </c>
      <c r="L46" s="29" t="s">
        <v>244</v>
      </c>
      <c r="M46" s="30"/>
    </row>
    <row r="47" spans="1:13" s="18" customFormat="1" ht="22.5" customHeight="1">
      <c r="A47" s="20">
        <v>43</v>
      </c>
      <c r="B47" s="21" t="s">
        <v>246</v>
      </c>
      <c r="C47" s="21" t="s">
        <v>376</v>
      </c>
      <c r="D47" s="22" t="s">
        <v>377</v>
      </c>
      <c r="E47" s="24" t="s">
        <v>378</v>
      </c>
      <c r="F47" s="23">
        <f t="shared" si="0"/>
        <v>18.2</v>
      </c>
      <c r="G47" s="21"/>
      <c r="H47" s="16">
        <f t="shared" si="1"/>
        <v>0</v>
      </c>
      <c r="I47" s="16">
        <f t="shared" si="2"/>
        <v>18.2</v>
      </c>
      <c r="J47" s="17"/>
      <c r="K47" s="29" t="s">
        <v>21</v>
      </c>
      <c r="L47" s="29" t="s">
        <v>244</v>
      </c>
      <c r="M47" s="30"/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conditionalFormatting sqref="C4:C47">
    <cfRule type="expression" priority="6" dxfId="0" stopIfTrue="1">
      <formula>AND(COUNTIF($C$4:$C$47,C4)&gt;1,NOT(ISBLANK(C4)))</formula>
    </cfRule>
  </conditionalFormatting>
  <conditionalFormatting sqref="G4:G47">
    <cfRule type="expression" priority="1" dxfId="0" stopIfTrue="1">
      <formula>AND(COUNTIF($G$4:$G$47,G4)&gt;1,NOT(ISBLANK(G4)))</formula>
    </cfRule>
  </conditionalFormatting>
  <conditionalFormatting sqref="C1:C3 C48:C65536">
    <cfRule type="expression" priority="8" dxfId="0" stopIfTrue="1">
      <formula>AND(COUNTIF($C$1:$C$3,C1)+COUNTIF($C$48:$C$65536,C1)&gt;1,NOT(ISBLANK(C1)))</formula>
    </cfRule>
    <cfRule type="expression" priority="9" dxfId="0" stopIfTrue="1">
      <formula>AND(COUNTIF($C$1:$C$3,C1)+COUNTIF($C$48:$C$65536,C1)&gt;1,NOT(ISBLANK(C1)))</formula>
    </cfRule>
  </conditionalFormatting>
  <printOptions horizontalCentered="1"/>
  <pageMargins left="0.4326388888888889" right="0.3541666666666667" top="0.5506944444444445" bottom="0.78680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40" zoomScaleNormal="140" workbookViewId="0" topLeftCell="A1">
      <pane ySplit="3" topLeftCell="A8" activePane="bottomLeft" state="frozen"/>
      <selection pane="bottomLeft" activeCell="M2" sqref="M1:M65536"/>
    </sheetView>
  </sheetViews>
  <sheetFormatPr defaultColWidth="9.00390625" defaultRowHeight="14.25"/>
  <cols>
    <col min="1" max="1" width="6.375" style="2" customWidth="1"/>
    <col min="2" max="2" width="17.625" style="2" customWidth="1"/>
    <col min="3" max="3" width="8.50390625" style="2" customWidth="1"/>
    <col min="4" max="4" width="19.375" style="3" customWidth="1"/>
    <col min="5" max="5" width="5.875" style="2" customWidth="1"/>
    <col min="6" max="6" width="6.125" style="2" customWidth="1"/>
    <col min="7" max="7" width="6.00390625" style="2" customWidth="1"/>
    <col min="8" max="8" width="6.375" style="2" customWidth="1"/>
    <col min="9" max="9" width="8.25390625" style="2" customWidth="1"/>
    <col min="10" max="10" width="7.00390625" style="2" customWidth="1"/>
    <col min="11" max="11" width="5.375" style="2" customWidth="1"/>
    <col min="12" max="12" width="5.25390625" style="2" customWidth="1"/>
    <col min="13" max="13" width="7.125" style="2" customWidth="1"/>
    <col min="14" max="16384" width="9.00390625" style="2" customWidth="1"/>
  </cols>
  <sheetData>
    <row r="1" spans="1:13" ht="27" customHeight="1">
      <c r="A1" s="4" t="s">
        <v>379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6" t="s">
        <v>6</v>
      </c>
      <c r="H2" s="7"/>
      <c r="I2" s="5" t="s">
        <v>7</v>
      </c>
      <c r="J2" s="5" t="s">
        <v>8</v>
      </c>
      <c r="K2" s="12" t="s">
        <v>9</v>
      </c>
      <c r="L2" s="5" t="s">
        <v>10</v>
      </c>
      <c r="M2" s="12" t="s">
        <v>11</v>
      </c>
    </row>
    <row r="3" spans="1:13" s="1" customFormat="1" ht="30" customHeight="1">
      <c r="A3" s="5"/>
      <c r="B3" s="5"/>
      <c r="C3" s="5"/>
      <c r="D3" s="5"/>
      <c r="E3" s="5" t="s">
        <v>12</v>
      </c>
      <c r="F3" s="5" t="s">
        <v>13</v>
      </c>
      <c r="G3" s="5" t="s">
        <v>14</v>
      </c>
      <c r="H3" s="5" t="s">
        <v>15</v>
      </c>
      <c r="I3" s="5"/>
      <c r="J3" s="5"/>
      <c r="K3" s="13"/>
      <c r="L3" s="5"/>
      <c r="M3" s="13"/>
    </row>
    <row r="4" spans="1:13" ht="22.5" customHeight="1">
      <c r="A4" s="8">
        <v>2</v>
      </c>
      <c r="B4" s="8" t="s">
        <v>246</v>
      </c>
      <c r="C4" s="8" t="s">
        <v>380</v>
      </c>
      <c r="D4" s="9" t="s">
        <v>160</v>
      </c>
      <c r="E4" s="10" t="s">
        <v>381</v>
      </c>
      <c r="F4" s="11">
        <f aca="true" t="shared" si="0" ref="F4:F34">E4*0.4</f>
        <v>31.6</v>
      </c>
      <c r="G4" s="8" t="s">
        <v>382</v>
      </c>
      <c r="H4" s="11">
        <f aca="true" t="shared" si="1" ref="H4:H34">G4*0.6</f>
        <v>53.238</v>
      </c>
      <c r="I4" s="11">
        <f aca="true" t="shared" si="2" ref="I4:I34">F4+H4</f>
        <v>84.838</v>
      </c>
      <c r="J4" s="14">
        <f>_xlfn.RANK.EQ(I4,$I$4:$I$54,0)</f>
        <v>1</v>
      </c>
      <c r="K4" s="8" t="s">
        <v>38</v>
      </c>
      <c r="L4" s="15">
        <v>4</v>
      </c>
      <c r="M4" s="8"/>
    </row>
    <row r="5" spans="1:13" ht="22.5" customHeight="1">
      <c r="A5" s="8">
        <v>21</v>
      </c>
      <c r="B5" s="8" t="s">
        <v>246</v>
      </c>
      <c r="C5" s="8" t="s">
        <v>383</v>
      </c>
      <c r="D5" s="9" t="s">
        <v>384</v>
      </c>
      <c r="E5" s="10" t="s">
        <v>381</v>
      </c>
      <c r="F5" s="11">
        <f t="shared" si="0"/>
        <v>31.6</v>
      </c>
      <c r="G5" s="8" t="s">
        <v>385</v>
      </c>
      <c r="H5" s="11">
        <f t="shared" si="1"/>
        <v>51.779999999999994</v>
      </c>
      <c r="I5" s="11">
        <f t="shared" si="2"/>
        <v>83.38</v>
      </c>
      <c r="J5" s="14">
        <f>_xlfn.RANK.EQ(I5,$I$4:$I$54,0)</f>
        <v>2</v>
      </c>
      <c r="K5" s="8" t="s">
        <v>21</v>
      </c>
      <c r="L5" s="15">
        <v>1</v>
      </c>
      <c r="M5" s="8"/>
    </row>
    <row r="6" spans="1:13" ht="22.5" customHeight="1">
      <c r="A6" s="8">
        <v>1</v>
      </c>
      <c r="B6" s="8" t="s">
        <v>246</v>
      </c>
      <c r="C6" s="8" t="s">
        <v>386</v>
      </c>
      <c r="D6" s="9" t="s">
        <v>387</v>
      </c>
      <c r="E6" s="10" t="s">
        <v>24</v>
      </c>
      <c r="F6" s="11">
        <f t="shared" si="0"/>
        <v>32.6</v>
      </c>
      <c r="G6" s="8" t="s">
        <v>89</v>
      </c>
      <c r="H6" s="11">
        <f t="shared" si="1"/>
        <v>50.26199999999999</v>
      </c>
      <c r="I6" s="11">
        <f t="shared" si="2"/>
        <v>82.862</v>
      </c>
      <c r="J6" s="14">
        <f>_xlfn.RANK.EQ(I6,$I$4:$I$54,0)</f>
        <v>3</v>
      </c>
      <c r="K6" s="8" t="s">
        <v>38</v>
      </c>
      <c r="L6" s="15">
        <v>8</v>
      </c>
      <c r="M6" s="8"/>
    </row>
    <row r="7" spans="1:13" ht="22.5" customHeight="1">
      <c r="A7" s="8">
        <v>22</v>
      </c>
      <c r="B7" s="8" t="s">
        <v>246</v>
      </c>
      <c r="C7" s="8" t="s">
        <v>388</v>
      </c>
      <c r="D7" s="9" t="s">
        <v>389</v>
      </c>
      <c r="E7" s="10" t="s">
        <v>84</v>
      </c>
      <c r="F7" s="11">
        <f t="shared" si="0"/>
        <v>30</v>
      </c>
      <c r="G7" s="8" t="s">
        <v>341</v>
      </c>
      <c r="H7" s="11">
        <f t="shared" si="1"/>
        <v>52.158</v>
      </c>
      <c r="I7" s="11">
        <f t="shared" si="2"/>
        <v>82.158</v>
      </c>
      <c r="J7" s="14">
        <f>_xlfn.RANK.EQ(I7,$I$4:$I$54,0)</f>
        <v>4</v>
      </c>
      <c r="K7" s="8" t="s">
        <v>21</v>
      </c>
      <c r="L7" s="15">
        <v>2</v>
      </c>
      <c r="M7" s="8"/>
    </row>
    <row r="8" spans="1:13" ht="22.5" customHeight="1">
      <c r="A8" s="8">
        <v>23</v>
      </c>
      <c r="B8" s="8" t="s">
        <v>246</v>
      </c>
      <c r="C8" s="8" t="s">
        <v>390</v>
      </c>
      <c r="D8" s="9" t="s">
        <v>391</v>
      </c>
      <c r="E8" s="10" t="s">
        <v>77</v>
      </c>
      <c r="F8" s="11">
        <f t="shared" si="0"/>
        <v>29</v>
      </c>
      <c r="G8" s="8" t="s">
        <v>392</v>
      </c>
      <c r="H8" s="11">
        <f t="shared" si="1"/>
        <v>52.181999999999995</v>
      </c>
      <c r="I8" s="11">
        <f t="shared" si="2"/>
        <v>81.18199999999999</v>
      </c>
      <c r="J8" s="14">
        <f>_xlfn.RANK.EQ(I8,$I$4:$I$54,0)</f>
        <v>5</v>
      </c>
      <c r="K8" s="8" t="s">
        <v>21</v>
      </c>
      <c r="L8" s="15">
        <v>9</v>
      </c>
      <c r="M8" s="8"/>
    </row>
    <row r="9" spans="1:13" ht="22.5" customHeight="1">
      <c r="A9" s="8">
        <v>12</v>
      </c>
      <c r="B9" s="8" t="s">
        <v>246</v>
      </c>
      <c r="C9" s="8" t="s">
        <v>393</v>
      </c>
      <c r="D9" s="9" t="s">
        <v>394</v>
      </c>
      <c r="E9" s="10" t="s">
        <v>214</v>
      </c>
      <c r="F9" s="11">
        <f t="shared" si="0"/>
        <v>26.6</v>
      </c>
      <c r="G9" s="8" t="s">
        <v>395</v>
      </c>
      <c r="H9" s="11">
        <f t="shared" si="1"/>
        <v>53.52</v>
      </c>
      <c r="I9" s="11">
        <f t="shared" si="2"/>
        <v>80.12</v>
      </c>
      <c r="J9" s="14">
        <f>_xlfn.RANK.EQ(I9,$I$4:$I$54,0)</f>
        <v>6</v>
      </c>
      <c r="K9" s="8" t="s">
        <v>38</v>
      </c>
      <c r="L9" s="15">
        <v>19</v>
      </c>
      <c r="M9" s="8"/>
    </row>
    <row r="10" spans="1:13" ht="22.5" customHeight="1">
      <c r="A10" s="8">
        <v>26</v>
      </c>
      <c r="B10" s="8" t="s">
        <v>246</v>
      </c>
      <c r="C10" s="8" t="s">
        <v>396</v>
      </c>
      <c r="D10" s="9" t="s">
        <v>397</v>
      </c>
      <c r="E10" s="10" t="s">
        <v>214</v>
      </c>
      <c r="F10" s="11">
        <f t="shared" si="0"/>
        <v>26.6</v>
      </c>
      <c r="G10" s="8" t="s">
        <v>398</v>
      </c>
      <c r="H10" s="11">
        <f t="shared" si="1"/>
        <v>52.782</v>
      </c>
      <c r="I10" s="11">
        <f t="shared" si="2"/>
        <v>79.382</v>
      </c>
      <c r="J10" s="14">
        <f>_xlfn.RANK.EQ(I10,$I$4:$I$54,0)</f>
        <v>7</v>
      </c>
      <c r="K10" s="8" t="s">
        <v>21</v>
      </c>
      <c r="L10" s="15">
        <v>11</v>
      </c>
      <c r="M10" s="8"/>
    </row>
    <row r="11" spans="1:13" ht="22.5" customHeight="1">
      <c r="A11" s="8">
        <v>5</v>
      </c>
      <c r="B11" s="8" t="s">
        <v>246</v>
      </c>
      <c r="C11" s="8" t="s">
        <v>399</v>
      </c>
      <c r="D11" s="9" t="s">
        <v>400</v>
      </c>
      <c r="E11" s="10" t="s">
        <v>69</v>
      </c>
      <c r="F11" s="11">
        <f t="shared" si="0"/>
        <v>28.400000000000002</v>
      </c>
      <c r="G11" s="8" t="s">
        <v>263</v>
      </c>
      <c r="H11" s="11">
        <f t="shared" si="1"/>
        <v>50.238</v>
      </c>
      <c r="I11" s="11">
        <f t="shared" si="2"/>
        <v>78.638</v>
      </c>
      <c r="J11" s="14">
        <f>_xlfn.RANK.EQ(I11,$I$4:$I$54,0)</f>
        <v>8</v>
      </c>
      <c r="K11" s="8" t="s">
        <v>38</v>
      </c>
      <c r="L11" s="15">
        <v>13</v>
      </c>
      <c r="M11" s="8"/>
    </row>
    <row r="12" spans="1:13" ht="22.5" customHeight="1">
      <c r="A12" s="8">
        <v>25</v>
      </c>
      <c r="B12" s="8" t="s">
        <v>246</v>
      </c>
      <c r="C12" s="8" t="s">
        <v>401</v>
      </c>
      <c r="D12" s="9" t="s">
        <v>402</v>
      </c>
      <c r="E12" s="10" t="s">
        <v>100</v>
      </c>
      <c r="F12" s="11">
        <f t="shared" si="0"/>
        <v>27.200000000000003</v>
      </c>
      <c r="G12" s="8" t="s">
        <v>403</v>
      </c>
      <c r="H12" s="11">
        <f t="shared" si="1"/>
        <v>50.897999999999996</v>
      </c>
      <c r="I12" s="11">
        <f t="shared" si="2"/>
        <v>78.098</v>
      </c>
      <c r="J12" s="14">
        <f>_xlfn.RANK.EQ(I12,$I$4:$I$54,0)</f>
        <v>9</v>
      </c>
      <c r="K12" s="8" t="s">
        <v>21</v>
      </c>
      <c r="L12" s="15">
        <v>10</v>
      </c>
      <c r="M12" s="8"/>
    </row>
    <row r="13" spans="1:13" ht="22.5" customHeight="1">
      <c r="A13" s="8">
        <v>4</v>
      </c>
      <c r="B13" s="8" t="s">
        <v>246</v>
      </c>
      <c r="C13" s="8" t="s">
        <v>404</v>
      </c>
      <c r="D13" s="9" t="s">
        <v>405</v>
      </c>
      <c r="E13" s="10" t="s">
        <v>84</v>
      </c>
      <c r="F13" s="11">
        <f t="shared" si="0"/>
        <v>30</v>
      </c>
      <c r="G13" s="8" t="s">
        <v>406</v>
      </c>
      <c r="H13" s="11">
        <f t="shared" si="1"/>
        <v>48.018</v>
      </c>
      <c r="I13" s="11">
        <f t="shared" si="2"/>
        <v>78.018</v>
      </c>
      <c r="J13" s="14">
        <f>_xlfn.RANK.EQ(I13,$I$4:$I$54,0)</f>
        <v>10</v>
      </c>
      <c r="K13" s="8" t="s">
        <v>38</v>
      </c>
      <c r="L13" s="15">
        <v>6</v>
      </c>
      <c r="M13" s="8"/>
    </row>
    <row r="14" spans="1:13" ht="22.5" customHeight="1">
      <c r="A14" s="8">
        <v>18</v>
      </c>
      <c r="B14" s="8" t="s">
        <v>246</v>
      </c>
      <c r="C14" s="8" t="s">
        <v>407</v>
      </c>
      <c r="D14" s="9" t="s">
        <v>408</v>
      </c>
      <c r="E14" s="10" t="s">
        <v>88</v>
      </c>
      <c r="F14" s="11">
        <f t="shared" si="0"/>
        <v>25</v>
      </c>
      <c r="G14" s="8" t="s">
        <v>409</v>
      </c>
      <c r="H14" s="11">
        <f t="shared" si="1"/>
        <v>52.98</v>
      </c>
      <c r="I14" s="11">
        <f t="shared" si="2"/>
        <v>77.97999999999999</v>
      </c>
      <c r="J14" s="14">
        <f>_xlfn.RANK.EQ(I14,$I$4:$I$54,0)</f>
        <v>11</v>
      </c>
      <c r="K14" s="8" t="s">
        <v>38</v>
      </c>
      <c r="L14" s="15">
        <v>15</v>
      </c>
      <c r="M14" s="8"/>
    </row>
    <row r="15" spans="1:13" ht="22.5" customHeight="1">
      <c r="A15" s="8">
        <v>10</v>
      </c>
      <c r="B15" s="8" t="s">
        <v>246</v>
      </c>
      <c r="C15" s="8" t="s">
        <v>410</v>
      </c>
      <c r="D15" s="9" t="s">
        <v>411</v>
      </c>
      <c r="E15" s="10" t="s">
        <v>100</v>
      </c>
      <c r="F15" s="11">
        <f t="shared" si="0"/>
        <v>27.200000000000003</v>
      </c>
      <c r="G15" s="8" t="s">
        <v>412</v>
      </c>
      <c r="H15" s="11">
        <f t="shared" si="1"/>
        <v>50.699999999999996</v>
      </c>
      <c r="I15" s="11">
        <f t="shared" si="2"/>
        <v>77.9</v>
      </c>
      <c r="J15" s="14">
        <f>_xlfn.RANK.EQ(I15,$I$4:$I$54,0)</f>
        <v>12</v>
      </c>
      <c r="K15" s="8" t="s">
        <v>38</v>
      </c>
      <c r="L15" s="15">
        <v>3</v>
      </c>
      <c r="M15" s="8"/>
    </row>
    <row r="16" spans="1:13" ht="22.5" customHeight="1">
      <c r="A16" s="8">
        <v>29</v>
      </c>
      <c r="B16" s="8" t="s">
        <v>246</v>
      </c>
      <c r="C16" s="8" t="s">
        <v>413</v>
      </c>
      <c r="D16" s="9" t="s">
        <v>414</v>
      </c>
      <c r="E16" s="10" t="s">
        <v>136</v>
      </c>
      <c r="F16" s="11">
        <f t="shared" si="0"/>
        <v>25.6</v>
      </c>
      <c r="G16" s="8" t="s">
        <v>185</v>
      </c>
      <c r="H16" s="11">
        <f t="shared" si="1"/>
        <v>52.26</v>
      </c>
      <c r="I16" s="11">
        <f t="shared" si="2"/>
        <v>77.86</v>
      </c>
      <c r="J16" s="14">
        <f>_xlfn.RANK.EQ(I16,$I$4:$I$54,0)</f>
        <v>13</v>
      </c>
      <c r="K16" s="8" t="s">
        <v>21</v>
      </c>
      <c r="L16" s="15">
        <v>8</v>
      </c>
      <c r="M16" s="8"/>
    </row>
    <row r="17" spans="1:13" ht="22.5" customHeight="1">
      <c r="A17" s="8">
        <v>3</v>
      </c>
      <c r="B17" s="8" t="s">
        <v>246</v>
      </c>
      <c r="C17" s="8" t="s">
        <v>415</v>
      </c>
      <c r="D17" s="9" t="s">
        <v>416</v>
      </c>
      <c r="E17" s="10" t="s">
        <v>32</v>
      </c>
      <c r="F17" s="11">
        <f t="shared" si="0"/>
        <v>30.400000000000002</v>
      </c>
      <c r="G17" s="8" t="s">
        <v>417</v>
      </c>
      <c r="H17" s="11">
        <f t="shared" si="1"/>
        <v>47.34</v>
      </c>
      <c r="I17" s="11">
        <f t="shared" si="2"/>
        <v>77.74000000000001</v>
      </c>
      <c r="J17" s="14">
        <f>_xlfn.RANK.EQ(I17,$I$4:$I$54,0)</f>
        <v>14</v>
      </c>
      <c r="K17" s="8" t="s">
        <v>38</v>
      </c>
      <c r="L17" s="15">
        <v>11</v>
      </c>
      <c r="M17" s="8"/>
    </row>
    <row r="18" spans="1:13" ht="22.5" customHeight="1">
      <c r="A18" s="8">
        <v>28</v>
      </c>
      <c r="B18" s="8" t="s">
        <v>246</v>
      </c>
      <c r="C18" s="8" t="s">
        <v>418</v>
      </c>
      <c r="D18" s="9" t="s">
        <v>40</v>
      </c>
      <c r="E18" s="10" t="s">
        <v>96</v>
      </c>
      <c r="F18" s="11">
        <f t="shared" si="0"/>
        <v>26</v>
      </c>
      <c r="G18" s="8" t="s">
        <v>419</v>
      </c>
      <c r="H18" s="11">
        <f t="shared" si="1"/>
        <v>51.522</v>
      </c>
      <c r="I18" s="11">
        <f t="shared" si="2"/>
        <v>77.52199999999999</v>
      </c>
      <c r="J18" s="14">
        <f>_xlfn.RANK.EQ(I18,$I$4:$I$54,0)</f>
        <v>15</v>
      </c>
      <c r="K18" s="8" t="s">
        <v>21</v>
      </c>
      <c r="L18" s="15">
        <v>6</v>
      </c>
      <c r="M18" s="8"/>
    </row>
    <row r="19" spans="1:13" ht="22.5" customHeight="1">
      <c r="A19" s="8">
        <v>24</v>
      </c>
      <c r="B19" s="8" t="s">
        <v>246</v>
      </c>
      <c r="C19" s="8" t="s">
        <v>420</v>
      </c>
      <c r="D19" s="9" t="s">
        <v>421</v>
      </c>
      <c r="E19" s="10" t="s">
        <v>211</v>
      </c>
      <c r="F19" s="11">
        <f t="shared" si="0"/>
        <v>27.8</v>
      </c>
      <c r="G19" s="8" t="s">
        <v>197</v>
      </c>
      <c r="H19" s="11">
        <f t="shared" si="1"/>
        <v>49.5</v>
      </c>
      <c r="I19" s="11">
        <f t="shared" si="2"/>
        <v>77.3</v>
      </c>
      <c r="J19" s="14">
        <f>_xlfn.RANK.EQ(I19,$I$4:$I$54,0)</f>
        <v>16</v>
      </c>
      <c r="K19" s="8" t="s">
        <v>21</v>
      </c>
      <c r="L19" s="15">
        <v>4</v>
      </c>
      <c r="M19" s="8"/>
    </row>
    <row r="20" spans="1:13" ht="22.5" customHeight="1">
      <c r="A20" s="8">
        <v>8</v>
      </c>
      <c r="B20" s="8" t="s">
        <v>246</v>
      </c>
      <c r="C20" s="8" t="s">
        <v>422</v>
      </c>
      <c r="D20" s="9" t="s">
        <v>40</v>
      </c>
      <c r="E20" s="10" t="s">
        <v>200</v>
      </c>
      <c r="F20" s="11">
        <f t="shared" si="0"/>
        <v>28</v>
      </c>
      <c r="G20" s="8" t="s">
        <v>423</v>
      </c>
      <c r="H20" s="11">
        <f t="shared" si="1"/>
        <v>49.002</v>
      </c>
      <c r="I20" s="11">
        <f t="shared" si="2"/>
        <v>77.00200000000001</v>
      </c>
      <c r="J20" s="14">
        <f>_xlfn.RANK.EQ(I20,$I$4:$I$54,0)</f>
        <v>17</v>
      </c>
      <c r="K20" s="8" t="s">
        <v>38</v>
      </c>
      <c r="L20" s="15">
        <v>20</v>
      </c>
      <c r="M20" s="8"/>
    </row>
    <row r="21" spans="1:13" ht="22.5" customHeight="1">
      <c r="A21" s="8">
        <v>11</v>
      </c>
      <c r="B21" s="8" t="s">
        <v>246</v>
      </c>
      <c r="C21" s="8" t="s">
        <v>424</v>
      </c>
      <c r="D21" s="9" t="s">
        <v>425</v>
      </c>
      <c r="E21" s="10" t="s">
        <v>100</v>
      </c>
      <c r="F21" s="11">
        <f t="shared" si="0"/>
        <v>27.200000000000003</v>
      </c>
      <c r="G21" s="8" t="s">
        <v>426</v>
      </c>
      <c r="H21" s="11">
        <f t="shared" si="1"/>
        <v>49.422000000000004</v>
      </c>
      <c r="I21" s="11">
        <f t="shared" si="2"/>
        <v>76.62200000000001</v>
      </c>
      <c r="J21" s="14">
        <f>_xlfn.RANK.EQ(I21,$I$4:$I$54,0)</f>
        <v>18</v>
      </c>
      <c r="K21" s="8" t="s">
        <v>38</v>
      </c>
      <c r="L21" s="15">
        <v>2</v>
      </c>
      <c r="M21" s="8"/>
    </row>
    <row r="22" spans="1:13" ht="22.5" customHeight="1">
      <c r="A22" s="8">
        <v>9</v>
      </c>
      <c r="B22" s="8" t="s">
        <v>246</v>
      </c>
      <c r="C22" s="8" t="s">
        <v>427</v>
      </c>
      <c r="D22" s="9" t="s">
        <v>428</v>
      </c>
      <c r="E22" s="10" t="s">
        <v>107</v>
      </c>
      <c r="F22" s="11">
        <f t="shared" si="0"/>
        <v>27.6</v>
      </c>
      <c r="G22" s="8" t="s">
        <v>429</v>
      </c>
      <c r="H22" s="11">
        <f t="shared" si="1"/>
        <v>48.059999999999995</v>
      </c>
      <c r="I22" s="11">
        <f t="shared" si="2"/>
        <v>75.66</v>
      </c>
      <c r="J22" s="14">
        <f>_xlfn.RANK.EQ(I22,$I$4:$I$54,0)</f>
        <v>19</v>
      </c>
      <c r="K22" s="8" t="s">
        <v>38</v>
      </c>
      <c r="L22" s="15">
        <v>17</v>
      </c>
      <c r="M22" s="8"/>
    </row>
    <row r="23" spans="1:13" ht="22.5" customHeight="1">
      <c r="A23" s="8">
        <v>20</v>
      </c>
      <c r="B23" s="8" t="s">
        <v>246</v>
      </c>
      <c r="C23" s="8" t="s">
        <v>430</v>
      </c>
      <c r="D23" s="9" t="s">
        <v>375</v>
      </c>
      <c r="E23" s="10" t="s">
        <v>431</v>
      </c>
      <c r="F23" s="11">
        <f t="shared" si="0"/>
        <v>24.8</v>
      </c>
      <c r="G23" s="8" t="s">
        <v>432</v>
      </c>
      <c r="H23" s="11">
        <f t="shared" si="1"/>
        <v>50.34</v>
      </c>
      <c r="I23" s="16">
        <f t="shared" si="2"/>
        <v>75.14</v>
      </c>
      <c r="J23" s="17">
        <f>_xlfn.RANK.EQ(I23,$I$4:$I$54,0)</f>
        <v>20</v>
      </c>
      <c r="K23" s="8" t="s">
        <v>38</v>
      </c>
      <c r="L23" s="15">
        <v>5</v>
      </c>
      <c r="M23" s="8"/>
    </row>
    <row r="24" spans="1:13" ht="22.5" customHeight="1">
      <c r="A24" s="8">
        <v>6</v>
      </c>
      <c r="B24" s="8" t="s">
        <v>246</v>
      </c>
      <c r="C24" s="8" t="s">
        <v>433</v>
      </c>
      <c r="D24" s="9" t="s">
        <v>434</v>
      </c>
      <c r="E24" s="10" t="s">
        <v>69</v>
      </c>
      <c r="F24" s="11">
        <f t="shared" si="0"/>
        <v>28.400000000000002</v>
      </c>
      <c r="G24" s="8" t="s">
        <v>155</v>
      </c>
      <c r="H24" s="11">
        <f t="shared" si="1"/>
        <v>46.74</v>
      </c>
      <c r="I24" s="16">
        <f t="shared" si="2"/>
        <v>75.14</v>
      </c>
      <c r="J24" s="17">
        <v>21</v>
      </c>
      <c r="K24" s="8" t="s">
        <v>38</v>
      </c>
      <c r="L24" s="15">
        <v>12</v>
      </c>
      <c r="M24" s="8"/>
    </row>
    <row r="25" spans="1:13" ht="22.5" customHeight="1">
      <c r="A25" s="8">
        <v>27</v>
      </c>
      <c r="B25" s="8" t="s">
        <v>246</v>
      </c>
      <c r="C25" s="8" t="s">
        <v>435</v>
      </c>
      <c r="D25" s="9" t="s">
        <v>436</v>
      </c>
      <c r="E25" s="10" t="s">
        <v>96</v>
      </c>
      <c r="F25" s="11">
        <f t="shared" si="0"/>
        <v>26</v>
      </c>
      <c r="G25" s="8" t="s">
        <v>361</v>
      </c>
      <c r="H25" s="11">
        <f t="shared" si="1"/>
        <v>48.822</v>
      </c>
      <c r="I25" s="11">
        <f t="shared" si="2"/>
        <v>74.822</v>
      </c>
      <c r="J25" s="14">
        <f>_xlfn.RANK.EQ(I25,$I$4:$I$54,0)</f>
        <v>22</v>
      </c>
      <c r="K25" s="8" t="s">
        <v>21</v>
      </c>
      <c r="L25" s="15">
        <v>7</v>
      </c>
      <c r="M25" s="8"/>
    </row>
    <row r="26" spans="1:13" ht="22.5" customHeight="1">
      <c r="A26" s="8">
        <v>15</v>
      </c>
      <c r="B26" s="8" t="s">
        <v>246</v>
      </c>
      <c r="C26" s="8" t="s">
        <v>437</v>
      </c>
      <c r="D26" s="9" t="s">
        <v>438</v>
      </c>
      <c r="E26" s="10" t="s">
        <v>118</v>
      </c>
      <c r="F26" s="11">
        <f t="shared" si="0"/>
        <v>25.400000000000002</v>
      </c>
      <c r="G26" s="8" t="s">
        <v>24</v>
      </c>
      <c r="H26" s="11">
        <f t="shared" si="1"/>
        <v>48.9</v>
      </c>
      <c r="I26" s="11">
        <f t="shared" si="2"/>
        <v>74.3</v>
      </c>
      <c r="J26" s="14">
        <f>_xlfn.RANK.EQ(I26,$I$4:$I$54,0)</f>
        <v>23</v>
      </c>
      <c r="K26" s="8" t="s">
        <v>38</v>
      </c>
      <c r="L26" s="15">
        <v>14</v>
      </c>
      <c r="M26" s="8"/>
    </row>
    <row r="27" spans="1:13" ht="22.5" customHeight="1">
      <c r="A27" s="8">
        <v>17</v>
      </c>
      <c r="B27" s="8" t="s">
        <v>246</v>
      </c>
      <c r="C27" s="8" t="s">
        <v>439</v>
      </c>
      <c r="D27" s="9" t="s">
        <v>440</v>
      </c>
      <c r="E27" s="10" t="s">
        <v>88</v>
      </c>
      <c r="F27" s="11">
        <f t="shared" si="0"/>
        <v>25</v>
      </c>
      <c r="G27" s="8" t="s">
        <v>441</v>
      </c>
      <c r="H27" s="11">
        <f t="shared" si="1"/>
        <v>49.098</v>
      </c>
      <c r="I27" s="11">
        <f t="shared" si="2"/>
        <v>74.098</v>
      </c>
      <c r="J27" s="14">
        <f>_xlfn.RANK.EQ(I27,$I$4:$I$54,0)</f>
        <v>24</v>
      </c>
      <c r="K27" s="8" t="s">
        <v>38</v>
      </c>
      <c r="L27" s="15">
        <v>18</v>
      </c>
      <c r="M27" s="8"/>
    </row>
    <row r="28" spans="1:13" ht="22.5" customHeight="1">
      <c r="A28" s="8">
        <v>7</v>
      </c>
      <c r="B28" s="8" t="s">
        <v>246</v>
      </c>
      <c r="C28" s="8" t="s">
        <v>442</v>
      </c>
      <c r="D28" s="9" t="s">
        <v>443</v>
      </c>
      <c r="E28" s="10" t="s">
        <v>200</v>
      </c>
      <c r="F28" s="11">
        <f t="shared" si="0"/>
        <v>28</v>
      </c>
      <c r="G28" s="8" t="s">
        <v>444</v>
      </c>
      <c r="H28" s="11">
        <f t="shared" si="1"/>
        <v>45.258</v>
      </c>
      <c r="I28" s="11">
        <f t="shared" si="2"/>
        <v>73.25800000000001</v>
      </c>
      <c r="J28" s="14">
        <f>_xlfn.RANK.EQ(I28,$I$4:$I$54,0)</f>
        <v>25</v>
      </c>
      <c r="K28" s="8" t="s">
        <v>38</v>
      </c>
      <c r="L28" s="15">
        <v>1</v>
      </c>
      <c r="M28" s="8"/>
    </row>
    <row r="29" spans="1:13" ht="22.5" customHeight="1">
      <c r="A29" s="8">
        <v>13</v>
      </c>
      <c r="B29" s="8" t="s">
        <v>246</v>
      </c>
      <c r="C29" s="8" t="s">
        <v>445</v>
      </c>
      <c r="D29" s="9" t="s">
        <v>411</v>
      </c>
      <c r="E29" s="10" t="s">
        <v>136</v>
      </c>
      <c r="F29" s="11">
        <f t="shared" si="0"/>
        <v>25.6</v>
      </c>
      <c r="G29" s="8" t="s">
        <v>446</v>
      </c>
      <c r="H29" s="11">
        <f t="shared" si="1"/>
        <v>47.238</v>
      </c>
      <c r="I29" s="11">
        <f t="shared" si="2"/>
        <v>72.838</v>
      </c>
      <c r="J29" s="14">
        <f>_xlfn.RANK.EQ(I29,$I$4:$I$54,0)</f>
        <v>26</v>
      </c>
      <c r="K29" s="8" t="s">
        <v>38</v>
      </c>
      <c r="L29" s="15">
        <v>10</v>
      </c>
      <c r="M29" s="8"/>
    </row>
    <row r="30" spans="1:13" ht="22.5" customHeight="1">
      <c r="A30" s="8">
        <v>14</v>
      </c>
      <c r="B30" s="8" t="s">
        <v>246</v>
      </c>
      <c r="C30" s="8" t="s">
        <v>447</v>
      </c>
      <c r="D30" s="9" t="s">
        <v>448</v>
      </c>
      <c r="E30" s="10" t="s">
        <v>136</v>
      </c>
      <c r="F30" s="11">
        <f t="shared" si="0"/>
        <v>25.6</v>
      </c>
      <c r="G30" s="8" t="s">
        <v>449</v>
      </c>
      <c r="H30" s="11">
        <f t="shared" si="1"/>
        <v>46.518</v>
      </c>
      <c r="I30" s="11">
        <f t="shared" si="2"/>
        <v>72.118</v>
      </c>
      <c r="J30" s="14">
        <f>_xlfn.RANK.EQ(I30,$I$4:$I$54,0)</f>
        <v>27</v>
      </c>
      <c r="K30" s="8" t="s">
        <v>38</v>
      </c>
      <c r="L30" s="15">
        <v>7</v>
      </c>
      <c r="M30" s="8"/>
    </row>
    <row r="31" spans="1:13" ht="22.5" customHeight="1">
      <c r="A31" s="8">
        <v>30</v>
      </c>
      <c r="B31" s="8" t="s">
        <v>246</v>
      </c>
      <c r="C31" s="8" t="s">
        <v>450</v>
      </c>
      <c r="D31" s="9" t="s">
        <v>451</v>
      </c>
      <c r="E31" s="10" t="s">
        <v>88</v>
      </c>
      <c r="F31" s="11">
        <f t="shared" si="0"/>
        <v>25</v>
      </c>
      <c r="G31" s="8" t="s">
        <v>452</v>
      </c>
      <c r="H31" s="11">
        <f t="shared" si="1"/>
        <v>45.558</v>
      </c>
      <c r="I31" s="11">
        <f t="shared" si="2"/>
        <v>70.55799999999999</v>
      </c>
      <c r="J31" s="14">
        <f>_xlfn.RANK.EQ(I31,$I$4:$I$54,0)</f>
        <v>28</v>
      </c>
      <c r="K31" s="8" t="s">
        <v>21</v>
      </c>
      <c r="L31" s="15">
        <v>3</v>
      </c>
      <c r="M31" s="8"/>
    </row>
    <row r="32" spans="1:13" ht="22.5" customHeight="1">
      <c r="A32" s="8">
        <v>16</v>
      </c>
      <c r="B32" s="8" t="s">
        <v>246</v>
      </c>
      <c r="C32" s="8" t="s">
        <v>453</v>
      </c>
      <c r="D32" s="9" t="s">
        <v>454</v>
      </c>
      <c r="E32" s="10" t="s">
        <v>237</v>
      </c>
      <c r="F32" s="11">
        <f t="shared" si="0"/>
        <v>25.200000000000003</v>
      </c>
      <c r="G32" s="8" t="s">
        <v>455</v>
      </c>
      <c r="H32" s="11">
        <f t="shared" si="1"/>
        <v>44.16</v>
      </c>
      <c r="I32" s="11">
        <f t="shared" si="2"/>
        <v>69.36</v>
      </c>
      <c r="J32" s="14">
        <f>_xlfn.RANK.EQ(I32,$I$4:$I$54,0)</f>
        <v>29</v>
      </c>
      <c r="K32" s="8" t="s">
        <v>38</v>
      </c>
      <c r="L32" s="15">
        <v>9</v>
      </c>
      <c r="M32" s="8"/>
    </row>
    <row r="33" spans="1:13" ht="22.5" customHeight="1">
      <c r="A33" s="8">
        <v>31</v>
      </c>
      <c r="B33" s="8" t="s">
        <v>246</v>
      </c>
      <c r="C33" s="8" t="s">
        <v>456</v>
      </c>
      <c r="D33" s="9" t="s">
        <v>457</v>
      </c>
      <c r="E33" s="10" t="s">
        <v>431</v>
      </c>
      <c r="F33" s="11">
        <f t="shared" si="0"/>
        <v>24.8</v>
      </c>
      <c r="G33" s="8" t="s">
        <v>458</v>
      </c>
      <c r="H33" s="11">
        <f t="shared" si="1"/>
        <v>43.998</v>
      </c>
      <c r="I33" s="11">
        <f t="shared" si="2"/>
        <v>68.798</v>
      </c>
      <c r="J33" s="14">
        <f>_xlfn.RANK.EQ(I33,$I$4:$I$54,0)</f>
        <v>30</v>
      </c>
      <c r="K33" s="8" t="s">
        <v>21</v>
      </c>
      <c r="L33" s="15">
        <v>5</v>
      </c>
      <c r="M33" s="8"/>
    </row>
    <row r="34" spans="1:13" ht="22.5" customHeight="1">
      <c r="A34" s="8">
        <v>19</v>
      </c>
      <c r="B34" s="8" t="s">
        <v>246</v>
      </c>
      <c r="C34" s="8" t="s">
        <v>459</v>
      </c>
      <c r="D34" s="9" t="s">
        <v>460</v>
      </c>
      <c r="E34" s="10" t="s">
        <v>431</v>
      </c>
      <c r="F34" s="11">
        <f t="shared" si="0"/>
        <v>24.8</v>
      </c>
      <c r="G34" s="8" t="s">
        <v>461</v>
      </c>
      <c r="H34" s="11">
        <f t="shared" si="1"/>
        <v>43.002</v>
      </c>
      <c r="I34" s="11">
        <f t="shared" si="2"/>
        <v>67.802</v>
      </c>
      <c r="J34" s="14">
        <f>_xlfn.RANK.EQ(I34,$I$4:$I$54,0)</f>
        <v>31</v>
      </c>
      <c r="K34" s="8" t="s">
        <v>38</v>
      </c>
      <c r="L34" s="15">
        <v>16</v>
      </c>
      <c r="M34" s="8"/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conditionalFormatting sqref="C4:C34">
    <cfRule type="expression" priority="4" dxfId="0" stopIfTrue="1">
      <formula>AND(COUNTIF($C$4:$C$34,C4)&gt;1,NOT(ISBLANK(C4)))</formula>
    </cfRule>
  </conditionalFormatting>
  <conditionalFormatting sqref="C1:C3 C35:C65536">
    <cfRule type="expression" priority="6" dxfId="0" stopIfTrue="1">
      <formula>AND(COUNTIF($C$1:$C$3,C1)+COUNTIF($C$35:$C$65536,C1)&gt;1,NOT(ISBLANK(C1)))</formula>
    </cfRule>
    <cfRule type="expression" priority="7" dxfId="0" stopIfTrue="1">
      <formula>AND(COUNTIF($C$1:$C$3,C1)+COUNTIF($C$35:$C$65536,C1)&gt;1,NOT(ISBLANK(C1)))</formula>
    </cfRule>
  </conditionalFormatting>
  <printOptions horizontalCentered="1"/>
  <pageMargins left="0.4326388888888889" right="0.4722222222222222" top="0.6298611111111111" bottom="0.7479166666666667" header="0.5" footer="0.5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华涛</cp:lastModifiedBy>
  <cp:lastPrinted>2015-07-08T00:19:30Z</cp:lastPrinted>
  <dcterms:created xsi:type="dcterms:W3CDTF">1996-12-17T01:32:42Z</dcterms:created>
  <dcterms:modified xsi:type="dcterms:W3CDTF">2023-05-22T03:08:10Z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9C542EE3047441069E87DD7042D94ADB</vt:lpwstr>
  </property>
</Properties>
</file>