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 " sheetId="1" r:id="rId1"/>
  </sheets>
  <definedNames>
    <definedName name="_xlnm.Print_Titles" localSheetId="0">'1 '!$2:$2</definedName>
    <definedName name="_xlnm._FilterDatabase" localSheetId="0" hidden="1">'1 '!$A$2:$G$63</definedName>
  </definedNames>
  <calcPr fullCalcOnLoad="1"/>
</workbook>
</file>

<file path=xl/sharedStrings.xml><?xml version="1.0" encoding="utf-8"?>
<sst xmlns="http://schemas.openxmlformats.org/spreadsheetml/2006/main" count="195" uniqueCount="84">
  <si>
    <t>2023年度黄山市市直中小学新任教师公开招聘专业测试及总成绩表</t>
  </si>
  <si>
    <t>岗位代码</t>
  </si>
  <si>
    <t>岗位名称</t>
  </si>
  <si>
    <t>招聘单位</t>
  </si>
  <si>
    <t>准考证号</t>
  </si>
  <si>
    <t>最终笔试成绩</t>
  </si>
  <si>
    <t>专业测试成绩</t>
  </si>
  <si>
    <t>总成绩</t>
  </si>
  <si>
    <t>初中数学</t>
  </si>
  <si>
    <t>黄山市屯溪第三中学</t>
  </si>
  <si>
    <t>233410030403</t>
  </si>
  <si>
    <t>233410030408</t>
  </si>
  <si>
    <t>233410030406</t>
  </si>
  <si>
    <t>初中道德与法治</t>
  </si>
  <si>
    <t>黄山市屯溪第四中学</t>
  </si>
  <si>
    <t>233410032523</t>
  </si>
  <si>
    <t>233410032601</t>
  </si>
  <si>
    <t>233410032602</t>
  </si>
  <si>
    <t>初中英语</t>
  </si>
  <si>
    <t>233410031406</t>
  </si>
  <si>
    <t>233410031501</t>
  </si>
  <si>
    <t>233410031422</t>
  </si>
  <si>
    <t>缺考</t>
  </si>
  <si>
    <t>233410031526</t>
  </si>
  <si>
    <t>233410031509</t>
  </si>
  <si>
    <t>233410031503</t>
  </si>
  <si>
    <t>初中体育</t>
  </si>
  <si>
    <t>233410031003</t>
  </si>
  <si>
    <t>233410030912</t>
  </si>
  <si>
    <t>233410030916</t>
  </si>
  <si>
    <t>233410030418</t>
  </si>
  <si>
    <t>233410030413</t>
  </si>
  <si>
    <t>233410030414</t>
  </si>
  <si>
    <t>黄山市屯溪第五中学</t>
  </si>
  <si>
    <t>233410030502</t>
  </si>
  <si>
    <t>233410030427</t>
  </si>
  <si>
    <t>233410030429</t>
  </si>
  <si>
    <t>233410031020</t>
  </si>
  <si>
    <t>233410031022</t>
  </si>
  <si>
    <t>233410031011</t>
  </si>
  <si>
    <t>小学语文</t>
  </si>
  <si>
    <t>黄山市新城实验学校</t>
  </si>
  <si>
    <t>233410010114</t>
  </si>
  <si>
    <t>233410010126</t>
  </si>
  <si>
    <t>233410010120</t>
  </si>
  <si>
    <t>233410010205</t>
  </si>
  <si>
    <t>233410010103</t>
  </si>
  <si>
    <t>233410010112</t>
  </si>
  <si>
    <t>小学数学</t>
  </si>
  <si>
    <t>233410012618</t>
  </si>
  <si>
    <t>233410012605</t>
  </si>
  <si>
    <t>233410012603</t>
  </si>
  <si>
    <t>黄山市梅林实验学校</t>
  </si>
  <si>
    <t>233410010210</t>
  </si>
  <si>
    <t>233410010212</t>
  </si>
  <si>
    <t>233410010213</t>
  </si>
  <si>
    <t>233410010215</t>
  </si>
  <si>
    <t>233410010219</t>
  </si>
  <si>
    <t>233410010326</t>
  </si>
  <si>
    <t>233410010312</t>
  </si>
  <si>
    <t>233410010320</t>
  </si>
  <si>
    <t>233410010220</t>
  </si>
  <si>
    <t>233410010226</t>
  </si>
  <si>
    <t>233410012622</t>
  </si>
  <si>
    <t>233410012623</t>
  </si>
  <si>
    <t>233410012627</t>
  </si>
  <si>
    <t>黄山市实验小学</t>
  </si>
  <si>
    <t>233410012705</t>
  </si>
  <si>
    <t>233410012701</t>
  </si>
  <si>
    <t>233410012704</t>
  </si>
  <si>
    <t>233410012702</t>
  </si>
  <si>
    <t>233410012708</t>
  </si>
  <si>
    <t>233410012703</t>
  </si>
  <si>
    <t>黄山市新潭小学</t>
  </si>
  <si>
    <t>233410012722</t>
  </si>
  <si>
    <t>233410012717</t>
  </si>
  <si>
    <t>233410012720</t>
  </si>
  <si>
    <t>小学体育</t>
  </si>
  <si>
    <t>233410022107</t>
  </si>
  <si>
    <t>233410022102</t>
  </si>
  <si>
    <t>233410022106</t>
  </si>
  <si>
    <t>233410010405</t>
  </si>
  <si>
    <t>233410010330</t>
  </si>
  <si>
    <t>233410010401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</si>
</sst>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pane ySplit="2" topLeftCell="A2" activePane="bottomLeft" state="frozen"/>
      <selection pane="bottomLeft" activeCell="A1" sqref="A1:G1"/>
    </sheetView>
  </sheetViews>
  <sheetFormatPr defaultColWidth="9.00390625" defaultRowHeight="13.5" customHeight="1"/>
  <cols>
    <col min="1" max="1" width="10.421875" style="0" customWidth="1"/>
    <col min="2" max="2" width="15.421875" style="0" customWidth="1"/>
    <col min="3" max="3" width="20.140625" style="0" customWidth="1"/>
    <col min="4" max="4" width="14.140625" style="0" customWidth="1"/>
    <col min="5" max="5" width="9.421875" style="0" customWidth="1"/>
    <col min="6" max="6" width="10.140625" style="1" customWidth="1"/>
    <col min="7" max="7" width="11.28125" style="1" customWidth="1"/>
  </cols>
  <sheetData>
    <row r="1" spans="1:7" ht="24" customHeight="1">
      <c r="A1" s="2" t="s">
        <v>0</v>
      </c>
      <c r="B1" s="3"/>
      <c r="C1" s="3"/>
      <c r="D1" s="3"/>
      <c r="E1" s="3"/>
      <c r="F1" s="3"/>
      <c r="G1" s="3"/>
    </row>
    <row r="2" spans="1:7" ht="33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ht="19.5" customHeight="1">
      <c r="A3" s="9" t="str">
        <f>"34100101"</f>
        <v>34100101</v>
      </c>
      <c r="B3" s="9" t="s">
        <v>8</v>
      </c>
      <c r="C3" s="9" t="s">
        <v>9</v>
      </c>
      <c r="D3" s="10" t="s">
        <v>10</v>
      </c>
      <c r="E3" s="11">
        <v>82.6</v>
      </c>
      <c r="F3" s="12">
        <v>79.33</v>
      </c>
      <c r="G3" s="12">
        <f>E3/1.2*0.4+F3*0.6</f>
        <v>75.13133333333333</v>
      </c>
    </row>
    <row r="4" spans="1:7" ht="19.5" customHeight="1">
      <c r="A4" s="9" t="str">
        <f>"34100101"</f>
        <v>34100101</v>
      </c>
      <c r="B4" s="9" t="s">
        <v>8</v>
      </c>
      <c r="C4" s="9" t="s">
        <v>9</v>
      </c>
      <c r="D4" s="10" t="s">
        <v>11</v>
      </c>
      <c r="E4" s="11">
        <v>83.8</v>
      </c>
      <c r="F4" s="12">
        <v>75.33</v>
      </c>
      <c r="G4" s="12">
        <f aca="true" t="shared" si="0" ref="G4:G35">E4/1.2*0.4+F4*0.6</f>
        <v>73.13133333333333</v>
      </c>
    </row>
    <row r="5" spans="1:7" ht="19.5" customHeight="1">
      <c r="A5" s="9" t="str">
        <f>"34100101"</f>
        <v>34100101</v>
      </c>
      <c r="B5" s="9" t="s">
        <v>8</v>
      </c>
      <c r="C5" s="9" t="s">
        <v>9</v>
      </c>
      <c r="D5" s="10" t="s">
        <v>12</v>
      </c>
      <c r="E5" s="11">
        <v>63</v>
      </c>
      <c r="F5" s="12">
        <v>81.27</v>
      </c>
      <c r="G5" s="12">
        <f t="shared" si="0"/>
        <v>69.762</v>
      </c>
    </row>
    <row r="6" spans="1:7" ht="19.5" customHeight="1">
      <c r="A6" s="9" t="str">
        <f>"34100102"</f>
        <v>34100102</v>
      </c>
      <c r="B6" s="9" t="s">
        <v>13</v>
      </c>
      <c r="C6" s="9" t="s">
        <v>14</v>
      </c>
      <c r="D6" s="10" t="s">
        <v>15</v>
      </c>
      <c r="E6" s="11">
        <v>89</v>
      </c>
      <c r="F6" s="12">
        <v>83.67</v>
      </c>
      <c r="G6" s="12">
        <f t="shared" si="0"/>
        <v>79.86866666666667</v>
      </c>
    </row>
    <row r="7" spans="1:7" ht="19.5" customHeight="1">
      <c r="A7" s="9" t="str">
        <f>"34100102"</f>
        <v>34100102</v>
      </c>
      <c r="B7" s="9" t="s">
        <v>13</v>
      </c>
      <c r="C7" s="9" t="s">
        <v>14</v>
      </c>
      <c r="D7" s="10" t="s">
        <v>16</v>
      </c>
      <c r="E7" s="11">
        <v>96.8</v>
      </c>
      <c r="F7" s="12">
        <v>74.07</v>
      </c>
      <c r="G7" s="12">
        <f t="shared" si="0"/>
        <v>76.70866666666666</v>
      </c>
    </row>
    <row r="8" spans="1:7" ht="19.5" customHeight="1">
      <c r="A8" s="9" t="str">
        <f>"34100102"</f>
        <v>34100102</v>
      </c>
      <c r="B8" s="9" t="s">
        <v>13</v>
      </c>
      <c r="C8" s="9" t="s">
        <v>14</v>
      </c>
      <c r="D8" s="10" t="s">
        <v>17</v>
      </c>
      <c r="E8" s="11">
        <v>88.4</v>
      </c>
      <c r="F8" s="12">
        <v>76.93</v>
      </c>
      <c r="G8" s="12">
        <f t="shared" si="0"/>
        <v>75.62466666666667</v>
      </c>
    </row>
    <row r="9" spans="1:7" ht="19.5" customHeight="1">
      <c r="A9" s="9" t="str">
        <f>"34100103"</f>
        <v>34100103</v>
      </c>
      <c r="B9" s="9" t="s">
        <v>18</v>
      </c>
      <c r="C9" s="9" t="s">
        <v>14</v>
      </c>
      <c r="D9" s="10" t="s">
        <v>19</v>
      </c>
      <c r="E9" s="11">
        <v>98.6</v>
      </c>
      <c r="F9" s="12">
        <v>83.93</v>
      </c>
      <c r="G9" s="12">
        <f t="shared" si="0"/>
        <v>83.22466666666668</v>
      </c>
    </row>
    <row r="10" spans="1:7" ht="19.5" customHeight="1">
      <c r="A10" s="9" t="str">
        <f>"34100103"</f>
        <v>34100103</v>
      </c>
      <c r="B10" s="9" t="s">
        <v>18</v>
      </c>
      <c r="C10" s="9" t="s">
        <v>14</v>
      </c>
      <c r="D10" s="10" t="s">
        <v>20</v>
      </c>
      <c r="E10" s="11">
        <v>100.80000000000001</v>
      </c>
      <c r="F10" s="12">
        <v>74.93</v>
      </c>
      <c r="G10" s="12">
        <f t="shared" si="0"/>
        <v>78.55800000000002</v>
      </c>
    </row>
    <row r="11" spans="1:7" ht="19.5" customHeight="1">
      <c r="A11" s="9" t="str">
        <f>"34100103"</f>
        <v>34100103</v>
      </c>
      <c r="B11" s="9" t="s">
        <v>18</v>
      </c>
      <c r="C11" s="9" t="s">
        <v>14</v>
      </c>
      <c r="D11" s="10" t="s">
        <v>21</v>
      </c>
      <c r="E11" s="11">
        <v>96.80000000000001</v>
      </c>
      <c r="F11" s="13" t="s">
        <v>22</v>
      </c>
      <c r="G11" s="13" t="s">
        <v>22</v>
      </c>
    </row>
    <row r="12" spans="1:7" ht="19.5" customHeight="1">
      <c r="A12" s="9" t="str">
        <f>"34100104"</f>
        <v>34100104</v>
      </c>
      <c r="B12" s="9" t="s">
        <v>18</v>
      </c>
      <c r="C12" s="9" t="s">
        <v>14</v>
      </c>
      <c r="D12" s="10" t="s">
        <v>23</v>
      </c>
      <c r="E12" s="11">
        <v>96.6</v>
      </c>
      <c r="F12" s="12">
        <v>78.3</v>
      </c>
      <c r="G12" s="12">
        <f t="shared" si="0"/>
        <v>79.18</v>
      </c>
    </row>
    <row r="13" spans="1:7" ht="19.5" customHeight="1">
      <c r="A13" s="9" t="str">
        <f>"34100104"</f>
        <v>34100104</v>
      </c>
      <c r="B13" s="9" t="s">
        <v>18</v>
      </c>
      <c r="C13" s="9" t="s">
        <v>14</v>
      </c>
      <c r="D13" s="10" t="s">
        <v>24</v>
      </c>
      <c r="E13" s="11">
        <v>100.4</v>
      </c>
      <c r="F13" s="12">
        <v>74.2</v>
      </c>
      <c r="G13" s="12">
        <f t="shared" si="0"/>
        <v>77.98666666666668</v>
      </c>
    </row>
    <row r="14" spans="1:7" ht="19.5" customHeight="1">
      <c r="A14" s="9" t="str">
        <f>"34100104"</f>
        <v>34100104</v>
      </c>
      <c r="B14" s="9" t="s">
        <v>18</v>
      </c>
      <c r="C14" s="9" t="s">
        <v>14</v>
      </c>
      <c r="D14" s="10" t="s">
        <v>25</v>
      </c>
      <c r="E14" s="11">
        <v>97.69999999999999</v>
      </c>
      <c r="F14" s="12">
        <v>74.53</v>
      </c>
      <c r="G14" s="12">
        <f t="shared" si="0"/>
        <v>77.28466666666665</v>
      </c>
    </row>
    <row r="15" spans="1:7" ht="19.5" customHeight="1">
      <c r="A15" s="9" t="str">
        <f aca="true" t="shared" si="1" ref="A15:A17">"34100105"</f>
        <v>34100105</v>
      </c>
      <c r="B15" s="9" t="s">
        <v>26</v>
      </c>
      <c r="C15" s="9" t="s">
        <v>14</v>
      </c>
      <c r="D15" s="10" t="s">
        <v>27</v>
      </c>
      <c r="E15" s="11">
        <v>81.6</v>
      </c>
      <c r="F15" s="12">
        <v>83.6</v>
      </c>
      <c r="G15" s="12">
        <f t="shared" si="0"/>
        <v>77.36</v>
      </c>
    </row>
    <row r="16" spans="1:7" ht="19.5" customHeight="1">
      <c r="A16" s="9" t="str">
        <f t="shared" si="1"/>
        <v>34100105</v>
      </c>
      <c r="B16" s="9" t="s">
        <v>26</v>
      </c>
      <c r="C16" s="9" t="s">
        <v>14</v>
      </c>
      <c r="D16" s="10" t="s">
        <v>28</v>
      </c>
      <c r="E16" s="11">
        <v>76.4</v>
      </c>
      <c r="F16" s="12">
        <v>85</v>
      </c>
      <c r="G16" s="12">
        <f t="shared" si="0"/>
        <v>76.46666666666667</v>
      </c>
    </row>
    <row r="17" spans="1:7" ht="19.5" customHeight="1">
      <c r="A17" s="9" t="str">
        <f t="shared" si="1"/>
        <v>34100105</v>
      </c>
      <c r="B17" s="9" t="s">
        <v>26</v>
      </c>
      <c r="C17" s="9" t="s">
        <v>14</v>
      </c>
      <c r="D17" s="10" t="s">
        <v>29</v>
      </c>
      <c r="E17" s="11">
        <v>71.19999999999999</v>
      </c>
      <c r="F17" s="12">
        <v>80.77</v>
      </c>
      <c r="G17" s="12">
        <f t="shared" si="0"/>
        <v>72.19533333333334</v>
      </c>
    </row>
    <row r="18" spans="1:7" ht="19.5" customHeight="1">
      <c r="A18" s="9" t="str">
        <f>"34100106"</f>
        <v>34100106</v>
      </c>
      <c r="B18" s="9" t="s">
        <v>8</v>
      </c>
      <c r="C18" s="9" t="s">
        <v>14</v>
      </c>
      <c r="D18" s="10" t="s">
        <v>30</v>
      </c>
      <c r="E18" s="11">
        <v>85.2</v>
      </c>
      <c r="F18" s="12">
        <v>83.33</v>
      </c>
      <c r="G18" s="12">
        <f t="shared" si="0"/>
        <v>78.398</v>
      </c>
    </row>
    <row r="19" spans="1:7" ht="19.5" customHeight="1">
      <c r="A19" s="9" t="str">
        <f>"34100106"</f>
        <v>34100106</v>
      </c>
      <c r="B19" s="9" t="s">
        <v>8</v>
      </c>
      <c r="C19" s="9" t="s">
        <v>14</v>
      </c>
      <c r="D19" s="10" t="s">
        <v>31</v>
      </c>
      <c r="E19" s="11">
        <v>87.6</v>
      </c>
      <c r="F19" s="12">
        <v>76.57</v>
      </c>
      <c r="G19" s="12">
        <f t="shared" si="0"/>
        <v>75.142</v>
      </c>
    </row>
    <row r="20" spans="1:7" ht="19.5" customHeight="1">
      <c r="A20" s="9" t="str">
        <f>"34100106"</f>
        <v>34100106</v>
      </c>
      <c r="B20" s="9" t="s">
        <v>8</v>
      </c>
      <c r="C20" s="9" t="s">
        <v>14</v>
      </c>
      <c r="D20" s="10" t="s">
        <v>32</v>
      </c>
      <c r="E20" s="11">
        <v>80.8</v>
      </c>
      <c r="F20" s="12">
        <v>66.77</v>
      </c>
      <c r="G20" s="12">
        <f t="shared" si="0"/>
        <v>66.99533333333333</v>
      </c>
    </row>
    <row r="21" spans="1:7" ht="19.5" customHeight="1">
      <c r="A21" s="9" t="str">
        <f aca="true" t="shared" si="2" ref="A21:A23">"34100107"</f>
        <v>34100107</v>
      </c>
      <c r="B21" s="9" t="s">
        <v>8</v>
      </c>
      <c r="C21" s="9" t="s">
        <v>33</v>
      </c>
      <c r="D21" s="10" t="s">
        <v>34</v>
      </c>
      <c r="E21" s="11">
        <v>87.4</v>
      </c>
      <c r="F21" s="12">
        <v>77.1</v>
      </c>
      <c r="G21" s="12">
        <f t="shared" si="0"/>
        <v>75.39333333333335</v>
      </c>
    </row>
    <row r="22" spans="1:7" ht="19.5" customHeight="1">
      <c r="A22" s="9" t="str">
        <f t="shared" si="2"/>
        <v>34100107</v>
      </c>
      <c r="B22" s="9" t="s">
        <v>8</v>
      </c>
      <c r="C22" s="9" t="s">
        <v>33</v>
      </c>
      <c r="D22" s="10" t="s">
        <v>35</v>
      </c>
      <c r="E22" s="11">
        <v>80</v>
      </c>
      <c r="F22" s="12">
        <v>77.6</v>
      </c>
      <c r="G22" s="12">
        <f t="shared" si="0"/>
        <v>73.22666666666666</v>
      </c>
    </row>
    <row r="23" spans="1:7" ht="19.5" customHeight="1">
      <c r="A23" s="9" t="str">
        <f t="shared" si="2"/>
        <v>34100107</v>
      </c>
      <c r="B23" s="9" t="s">
        <v>8</v>
      </c>
      <c r="C23" s="9" t="s">
        <v>33</v>
      </c>
      <c r="D23" s="10" t="s">
        <v>36</v>
      </c>
      <c r="E23" s="11">
        <v>74.6</v>
      </c>
      <c r="F23" s="12">
        <v>71.7</v>
      </c>
      <c r="G23" s="12">
        <f t="shared" si="0"/>
        <v>67.88666666666667</v>
      </c>
    </row>
    <row r="24" spans="1:7" ht="19.5" customHeight="1">
      <c r="A24" s="9" t="str">
        <f>"34100108"</f>
        <v>34100108</v>
      </c>
      <c r="B24" s="9" t="s">
        <v>26</v>
      </c>
      <c r="C24" s="9" t="s">
        <v>33</v>
      </c>
      <c r="D24" s="10" t="s">
        <v>37</v>
      </c>
      <c r="E24" s="11">
        <v>90</v>
      </c>
      <c r="F24" s="12">
        <v>82.77</v>
      </c>
      <c r="G24" s="12">
        <f t="shared" si="0"/>
        <v>79.662</v>
      </c>
    </row>
    <row r="25" spans="1:7" ht="19.5" customHeight="1">
      <c r="A25" s="9" t="str">
        <f>"34100108"</f>
        <v>34100108</v>
      </c>
      <c r="B25" s="9" t="s">
        <v>26</v>
      </c>
      <c r="C25" s="9" t="s">
        <v>33</v>
      </c>
      <c r="D25" s="10" t="s">
        <v>38</v>
      </c>
      <c r="E25" s="11">
        <v>78.6</v>
      </c>
      <c r="F25" s="12">
        <v>80</v>
      </c>
      <c r="G25" s="12">
        <f t="shared" si="0"/>
        <v>74.2</v>
      </c>
    </row>
    <row r="26" spans="1:7" ht="19.5" customHeight="1">
      <c r="A26" s="9" t="str">
        <f aca="true" t="shared" si="3" ref="A24:A26">"34100108"</f>
        <v>34100108</v>
      </c>
      <c r="B26" s="9" t="s">
        <v>26</v>
      </c>
      <c r="C26" s="9" t="s">
        <v>33</v>
      </c>
      <c r="D26" s="10" t="s">
        <v>39</v>
      </c>
      <c r="E26" s="11">
        <v>75.4</v>
      </c>
      <c r="F26" s="12">
        <v>80.3</v>
      </c>
      <c r="G26" s="12">
        <f t="shared" si="0"/>
        <v>73.31333333333333</v>
      </c>
    </row>
    <row r="27" spans="1:7" ht="19.5" customHeight="1">
      <c r="A27" s="9" t="str">
        <f aca="true" t="shared" si="4" ref="A27:A32">"34100109"</f>
        <v>34100109</v>
      </c>
      <c r="B27" s="9" t="s">
        <v>40</v>
      </c>
      <c r="C27" s="9" t="s">
        <v>41</v>
      </c>
      <c r="D27" s="10" t="s">
        <v>42</v>
      </c>
      <c r="E27" s="11">
        <v>93.80000000000001</v>
      </c>
      <c r="F27" s="12">
        <v>85.03</v>
      </c>
      <c r="G27" s="12">
        <f t="shared" si="0"/>
        <v>82.28466666666668</v>
      </c>
    </row>
    <row r="28" spans="1:7" ht="19.5" customHeight="1">
      <c r="A28" s="9" t="str">
        <f t="shared" si="4"/>
        <v>34100109</v>
      </c>
      <c r="B28" s="9" t="s">
        <v>40</v>
      </c>
      <c r="C28" s="9" t="s">
        <v>41</v>
      </c>
      <c r="D28" s="10" t="s">
        <v>43</v>
      </c>
      <c r="E28" s="11">
        <v>95.4</v>
      </c>
      <c r="F28" s="12">
        <v>81.23</v>
      </c>
      <c r="G28" s="12">
        <f t="shared" si="0"/>
        <v>80.53800000000001</v>
      </c>
    </row>
    <row r="29" spans="1:7" ht="19.5" customHeight="1">
      <c r="A29" s="9" t="str">
        <f t="shared" si="4"/>
        <v>34100109</v>
      </c>
      <c r="B29" s="9" t="s">
        <v>40</v>
      </c>
      <c r="C29" s="9" t="s">
        <v>41</v>
      </c>
      <c r="D29" s="10" t="s">
        <v>44</v>
      </c>
      <c r="E29" s="11">
        <v>92.8</v>
      </c>
      <c r="F29" s="12">
        <v>82.47</v>
      </c>
      <c r="G29" s="12">
        <f t="shared" si="0"/>
        <v>80.41533333333334</v>
      </c>
    </row>
    <row r="30" spans="1:7" ht="19.5" customHeight="1">
      <c r="A30" s="9" t="str">
        <f t="shared" si="4"/>
        <v>34100109</v>
      </c>
      <c r="B30" s="9" t="s">
        <v>40</v>
      </c>
      <c r="C30" s="9" t="s">
        <v>41</v>
      </c>
      <c r="D30" s="10" t="s">
        <v>45</v>
      </c>
      <c r="E30" s="11">
        <v>89</v>
      </c>
      <c r="F30" s="12">
        <v>80.4</v>
      </c>
      <c r="G30" s="12">
        <f t="shared" si="0"/>
        <v>77.90666666666667</v>
      </c>
    </row>
    <row r="31" spans="1:7" ht="19.5" customHeight="1">
      <c r="A31" s="9" t="str">
        <f t="shared" si="4"/>
        <v>34100109</v>
      </c>
      <c r="B31" s="9" t="s">
        <v>40</v>
      </c>
      <c r="C31" s="9" t="s">
        <v>41</v>
      </c>
      <c r="D31" s="10" t="s">
        <v>46</v>
      </c>
      <c r="E31" s="11">
        <v>93</v>
      </c>
      <c r="F31" s="12">
        <v>75.27</v>
      </c>
      <c r="G31" s="12">
        <f t="shared" si="0"/>
        <v>76.162</v>
      </c>
    </row>
    <row r="32" spans="1:7" ht="19.5" customHeight="1">
      <c r="A32" s="9" t="str">
        <f t="shared" si="4"/>
        <v>34100109</v>
      </c>
      <c r="B32" s="9" t="s">
        <v>40</v>
      </c>
      <c r="C32" s="9" t="s">
        <v>41</v>
      </c>
      <c r="D32" s="10" t="s">
        <v>47</v>
      </c>
      <c r="E32" s="11">
        <v>95.6</v>
      </c>
      <c r="F32" s="13" t="s">
        <v>22</v>
      </c>
      <c r="G32" s="13" t="s">
        <v>22</v>
      </c>
    </row>
    <row r="33" spans="1:7" ht="19.5" customHeight="1">
      <c r="A33" s="9" t="str">
        <f>"34100110"</f>
        <v>34100110</v>
      </c>
      <c r="B33" s="9" t="s">
        <v>48</v>
      </c>
      <c r="C33" s="9" t="s">
        <v>41</v>
      </c>
      <c r="D33" s="10" t="s">
        <v>49</v>
      </c>
      <c r="E33" s="11">
        <v>97.19999999999999</v>
      </c>
      <c r="F33" s="12">
        <v>87.13</v>
      </c>
      <c r="G33" s="12">
        <f t="shared" si="0"/>
        <v>84.678</v>
      </c>
    </row>
    <row r="34" spans="1:7" ht="19.5" customHeight="1">
      <c r="A34" s="9" t="str">
        <f>"34100110"</f>
        <v>34100110</v>
      </c>
      <c r="B34" s="9" t="s">
        <v>48</v>
      </c>
      <c r="C34" s="9" t="s">
        <v>41</v>
      </c>
      <c r="D34" s="10" t="s">
        <v>50</v>
      </c>
      <c r="E34" s="11">
        <v>103.2</v>
      </c>
      <c r="F34" s="12">
        <v>74.1</v>
      </c>
      <c r="G34" s="12">
        <f t="shared" si="0"/>
        <v>78.85999999999999</v>
      </c>
    </row>
    <row r="35" spans="1:7" ht="19.5" customHeight="1">
      <c r="A35" s="9" t="str">
        <f aca="true" t="shared" si="5" ref="A33:A35">"34100110"</f>
        <v>34100110</v>
      </c>
      <c r="B35" s="9" t="s">
        <v>48</v>
      </c>
      <c r="C35" s="9" t="s">
        <v>41</v>
      </c>
      <c r="D35" s="10" t="s">
        <v>51</v>
      </c>
      <c r="E35" s="11">
        <v>92.8</v>
      </c>
      <c r="F35" s="12">
        <v>74.13</v>
      </c>
      <c r="G35" s="12">
        <f t="shared" si="0"/>
        <v>75.41133333333333</v>
      </c>
    </row>
    <row r="36" spans="1:7" ht="19.5" customHeight="1">
      <c r="A36" s="9" t="str">
        <f>"34100111"</f>
        <v>34100111</v>
      </c>
      <c r="B36" s="9" t="s">
        <v>40</v>
      </c>
      <c r="C36" s="9" t="s">
        <v>52</v>
      </c>
      <c r="D36" s="10" t="s">
        <v>53</v>
      </c>
      <c r="E36" s="11">
        <v>97.6</v>
      </c>
      <c r="F36" s="12">
        <v>81.2</v>
      </c>
      <c r="G36" s="12">
        <f aca="true" t="shared" si="6" ref="G36:G63">E36/1.2*0.4+F36*0.6</f>
        <v>81.25333333333333</v>
      </c>
    </row>
    <row r="37" spans="1:7" ht="19.5" customHeight="1">
      <c r="A37" s="9" t="str">
        <f>"34100111"</f>
        <v>34100111</v>
      </c>
      <c r="B37" s="9" t="s">
        <v>40</v>
      </c>
      <c r="C37" s="9" t="s">
        <v>52</v>
      </c>
      <c r="D37" s="10" t="s">
        <v>54</v>
      </c>
      <c r="E37" s="11">
        <v>88.4</v>
      </c>
      <c r="F37" s="12">
        <v>83.37</v>
      </c>
      <c r="G37" s="12">
        <f t="shared" si="6"/>
        <v>79.48866666666666</v>
      </c>
    </row>
    <row r="38" spans="1:7" ht="19.5" customHeight="1">
      <c r="A38" s="9" t="str">
        <f>"34100111"</f>
        <v>34100111</v>
      </c>
      <c r="B38" s="9" t="s">
        <v>40</v>
      </c>
      <c r="C38" s="9" t="s">
        <v>52</v>
      </c>
      <c r="D38" s="10" t="s">
        <v>55</v>
      </c>
      <c r="E38" s="11">
        <v>90</v>
      </c>
      <c r="F38" s="12">
        <v>76.97</v>
      </c>
      <c r="G38" s="12">
        <f t="shared" si="6"/>
        <v>76.18199999999999</v>
      </c>
    </row>
    <row r="39" spans="1:7" ht="19.5" customHeight="1">
      <c r="A39" s="9" t="str">
        <f>"34100111"</f>
        <v>34100111</v>
      </c>
      <c r="B39" s="9" t="s">
        <v>40</v>
      </c>
      <c r="C39" s="9" t="s">
        <v>52</v>
      </c>
      <c r="D39" s="10" t="s">
        <v>56</v>
      </c>
      <c r="E39" s="11">
        <v>88.4</v>
      </c>
      <c r="F39" s="12">
        <v>76.4</v>
      </c>
      <c r="G39" s="12">
        <f t="shared" si="6"/>
        <v>75.30666666666667</v>
      </c>
    </row>
    <row r="40" spans="1:7" ht="19.5" customHeight="1">
      <c r="A40" s="9" t="str">
        <f aca="true" t="shared" si="7" ref="A40:A45">"34100112"</f>
        <v>34100112</v>
      </c>
      <c r="B40" s="9" t="s">
        <v>40</v>
      </c>
      <c r="C40" s="9" t="s">
        <v>52</v>
      </c>
      <c r="D40" s="10" t="s">
        <v>57</v>
      </c>
      <c r="E40" s="11">
        <v>95.2</v>
      </c>
      <c r="F40" s="12">
        <v>80.93</v>
      </c>
      <c r="G40" s="12">
        <f t="shared" si="6"/>
        <v>80.29133333333334</v>
      </c>
    </row>
    <row r="41" spans="1:7" ht="19.5" customHeight="1">
      <c r="A41" s="9" t="str">
        <f t="shared" si="7"/>
        <v>34100112</v>
      </c>
      <c r="B41" s="9" t="s">
        <v>40</v>
      </c>
      <c r="C41" s="9" t="s">
        <v>52</v>
      </c>
      <c r="D41" s="10" t="s">
        <v>58</v>
      </c>
      <c r="E41" s="11">
        <v>92</v>
      </c>
      <c r="F41" s="12">
        <v>81.57</v>
      </c>
      <c r="G41" s="12">
        <f t="shared" si="6"/>
        <v>79.60866666666666</v>
      </c>
    </row>
    <row r="42" spans="1:7" ht="19.5" customHeight="1">
      <c r="A42" s="9" t="str">
        <f t="shared" si="7"/>
        <v>34100112</v>
      </c>
      <c r="B42" s="9" t="s">
        <v>40</v>
      </c>
      <c r="C42" s="9" t="s">
        <v>52</v>
      </c>
      <c r="D42" s="10" t="s">
        <v>59</v>
      </c>
      <c r="E42" s="11">
        <v>89</v>
      </c>
      <c r="F42" s="12">
        <v>81.17</v>
      </c>
      <c r="G42" s="12">
        <f t="shared" si="6"/>
        <v>78.36866666666667</v>
      </c>
    </row>
    <row r="43" spans="1:7" ht="19.5" customHeight="1">
      <c r="A43" s="9" t="str">
        <f t="shared" si="7"/>
        <v>34100112</v>
      </c>
      <c r="B43" s="9" t="s">
        <v>40</v>
      </c>
      <c r="C43" s="9" t="s">
        <v>52</v>
      </c>
      <c r="D43" s="10" t="s">
        <v>60</v>
      </c>
      <c r="E43" s="11">
        <v>91.4</v>
      </c>
      <c r="F43" s="12">
        <v>77.73</v>
      </c>
      <c r="G43" s="12">
        <f t="shared" si="6"/>
        <v>77.10466666666667</v>
      </c>
    </row>
    <row r="44" spans="1:7" ht="19.5" customHeight="1">
      <c r="A44" s="9" t="str">
        <f t="shared" si="7"/>
        <v>34100112</v>
      </c>
      <c r="B44" s="9" t="s">
        <v>40</v>
      </c>
      <c r="C44" s="9" t="s">
        <v>52</v>
      </c>
      <c r="D44" s="10" t="s">
        <v>61</v>
      </c>
      <c r="E44" s="11">
        <v>87.6</v>
      </c>
      <c r="F44" s="12">
        <v>77.77</v>
      </c>
      <c r="G44" s="12">
        <f t="shared" si="6"/>
        <v>75.862</v>
      </c>
    </row>
    <row r="45" spans="1:7" ht="19.5" customHeight="1">
      <c r="A45" s="9" t="str">
        <f t="shared" si="7"/>
        <v>34100112</v>
      </c>
      <c r="B45" s="9" t="s">
        <v>40</v>
      </c>
      <c r="C45" s="9" t="s">
        <v>52</v>
      </c>
      <c r="D45" s="10" t="s">
        <v>62</v>
      </c>
      <c r="E45" s="11">
        <v>90.4</v>
      </c>
      <c r="F45" s="12">
        <v>74.47</v>
      </c>
      <c r="G45" s="12">
        <f t="shared" si="6"/>
        <v>74.81533333333334</v>
      </c>
    </row>
    <row r="46" spans="1:7" ht="19.5" customHeight="1">
      <c r="A46" s="9" t="str">
        <f>"34100113"</f>
        <v>34100113</v>
      </c>
      <c r="B46" s="9" t="s">
        <v>48</v>
      </c>
      <c r="C46" s="9" t="s">
        <v>52</v>
      </c>
      <c r="D46" s="10" t="s">
        <v>63</v>
      </c>
      <c r="E46" s="11">
        <v>90.6</v>
      </c>
      <c r="F46" s="12">
        <v>83.43</v>
      </c>
      <c r="G46" s="12">
        <f t="shared" si="6"/>
        <v>80.25800000000001</v>
      </c>
    </row>
    <row r="47" spans="1:7" ht="19.5" customHeight="1">
      <c r="A47" s="9" t="str">
        <f aca="true" t="shared" si="8" ref="A46:A48">"34100113"</f>
        <v>34100113</v>
      </c>
      <c r="B47" s="9" t="s">
        <v>48</v>
      </c>
      <c r="C47" s="9" t="s">
        <v>52</v>
      </c>
      <c r="D47" s="10" t="s">
        <v>64</v>
      </c>
      <c r="E47" s="11">
        <v>85.2</v>
      </c>
      <c r="F47" s="12">
        <v>76.97</v>
      </c>
      <c r="G47" s="12">
        <f t="shared" si="6"/>
        <v>74.582</v>
      </c>
    </row>
    <row r="48" spans="1:7" ht="19.5" customHeight="1">
      <c r="A48" s="9" t="str">
        <f t="shared" si="8"/>
        <v>34100113</v>
      </c>
      <c r="B48" s="9" t="s">
        <v>48</v>
      </c>
      <c r="C48" s="9" t="s">
        <v>52</v>
      </c>
      <c r="D48" s="10" t="s">
        <v>65</v>
      </c>
      <c r="E48" s="11">
        <v>84.6</v>
      </c>
      <c r="F48" s="12">
        <v>71</v>
      </c>
      <c r="G48" s="12">
        <f t="shared" si="6"/>
        <v>70.80000000000001</v>
      </c>
    </row>
    <row r="49" spans="1:7" ht="19.5" customHeight="1">
      <c r="A49" s="9" t="str">
        <f aca="true" t="shared" si="9" ref="A49:A54">"34100114"</f>
        <v>34100114</v>
      </c>
      <c r="B49" s="9" t="s">
        <v>48</v>
      </c>
      <c r="C49" s="9" t="s">
        <v>66</v>
      </c>
      <c r="D49" s="10" t="s">
        <v>67</v>
      </c>
      <c r="E49" s="11">
        <v>94.6</v>
      </c>
      <c r="F49" s="12">
        <v>86.27</v>
      </c>
      <c r="G49" s="12">
        <f t="shared" si="6"/>
        <v>83.29533333333333</v>
      </c>
    </row>
    <row r="50" spans="1:7" ht="19.5" customHeight="1">
      <c r="A50" s="9" t="str">
        <f t="shared" si="9"/>
        <v>34100114</v>
      </c>
      <c r="B50" s="9" t="s">
        <v>48</v>
      </c>
      <c r="C50" s="9" t="s">
        <v>66</v>
      </c>
      <c r="D50" s="10" t="s">
        <v>68</v>
      </c>
      <c r="E50" s="11">
        <v>99.19999999999999</v>
      </c>
      <c r="F50" s="12">
        <v>76.43</v>
      </c>
      <c r="G50" s="12">
        <f t="shared" si="6"/>
        <v>78.92466666666667</v>
      </c>
    </row>
    <row r="51" spans="1:7" ht="19.5" customHeight="1">
      <c r="A51" s="9" t="str">
        <f t="shared" si="9"/>
        <v>34100114</v>
      </c>
      <c r="B51" s="9" t="s">
        <v>48</v>
      </c>
      <c r="C51" s="9" t="s">
        <v>66</v>
      </c>
      <c r="D51" s="10" t="s">
        <v>69</v>
      </c>
      <c r="E51" s="11">
        <v>90</v>
      </c>
      <c r="F51" s="12">
        <v>80.47</v>
      </c>
      <c r="G51" s="12">
        <f t="shared" si="6"/>
        <v>78.282</v>
      </c>
    </row>
    <row r="52" spans="1:7" ht="19.5" customHeight="1">
      <c r="A52" s="9" t="str">
        <f t="shared" si="9"/>
        <v>34100114</v>
      </c>
      <c r="B52" s="9" t="s">
        <v>48</v>
      </c>
      <c r="C52" s="9" t="s">
        <v>66</v>
      </c>
      <c r="D52" s="10" t="s">
        <v>70</v>
      </c>
      <c r="E52" s="11">
        <v>92.4</v>
      </c>
      <c r="F52" s="12">
        <v>78.43</v>
      </c>
      <c r="G52" s="12">
        <f t="shared" si="6"/>
        <v>77.858</v>
      </c>
    </row>
    <row r="53" spans="1:7" ht="19.5" customHeight="1">
      <c r="A53" s="9" t="str">
        <f t="shared" si="9"/>
        <v>34100114</v>
      </c>
      <c r="B53" s="9" t="s">
        <v>48</v>
      </c>
      <c r="C53" s="9" t="s">
        <v>66</v>
      </c>
      <c r="D53" s="10" t="s">
        <v>71</v>
      </c>
      <c r="E53" s="11">
        <v>97.2</v>
      </c>
      <c r="F53" s="12">
        <v>75.73</v>
      </c>
      <c r="G53" s="12">
        <f t="shared" si="6"/>
        <v>77.838</v>
      </c>
    </row>
    <row r="54" spans="1:7" ht="19.5" customHeight="1">
      <c r="A54" s="9" t="str">
        <f t="shared" si="9"/>
        <v>34100114</v>
      </c>
      <c r="B54" s="9" t="s">
        <v>48</v>
      </c>
      <c r="C54" s="9" t="s">
        <v>66</v>
      </c>
      <c r="D54" s="10" t="s">
        <v>72</v>
      </c>
      <c r="E54" s="11">
        <v>93.6</v>
      </c>
      <c r="F54" s="12">
        <v>73.17</v>
      </c>
      <c r="G54" s="12">
        <f t="shared" si="6"/>
        <v>75.102</v>
      </c>
    </row>
    <row r="55" spans="1:7" ht="19.5" customHeight="1">
      <c r="A55" s="9" t="str">
        <f aca="true" t="shared" si="10" ref="A55:A57">"34100115"</f>
        <v>34100115</v>
      </c>
      <c r="B55" s="9" t="s">
        <v>48</v>
      </c>
      <c r="C55" s="9" t="s">
        <v>73</v>
      </c>
      <c r="D55" s="10" t="s">
        <v>74</v>
      </c>
      <c r="E55" s="11">
        <v>87.6</v>
      </c>
      <c r="F55" s="12">
        <v>79.97</v>
      </c>
      <c r="G55" s="12">
        <f t="shared" si="6"/>
        <v>77.182</v>
      </c>
    </row>
    <row r="56" spans="1:7" ht="19.5" customHeight="1">
      <c r="A56" s="9" t="str">
        <f t="shared" si="10"/>
        <v>34100115</v>
      </c>
      <c r="B56" s="9" t="s">
        <v>48</v>
      </c>
      <c r="C56" s="9" t="s">
        <v>73</v>
      </c>
      <c r="D56" s="10" t="s">
        <v>75</v>
      </c>
      <c r="E56" s="11">
        <v>80.4</v>
      </c>
      <c r="F56" s="12">
        <v>80.6</v>
      </c>
      <c r="G56" s="12">
        <f t="shared" si="6"/>
        <v>75.16</v>
      </c>
    </row>
    <row r="57" spans="1:7" ht="19.5" customHeight="1">
      <c r="A57" s="9" t="str">
        <f t="shared" si="10"/>
        <v>34100115</v>
      </c>
      <c r="B57" s="9" t="s">
        <v>48</v>
      </c>
      <c r="C57" s="9" t="s">
        <v>73</v>
      </c>
      <c r="D57" s="10" t="s">
        <v>76</v>
      </c>
      <c r="E57" s="11">
        <v>85.80000000000001</v>
      </c>
      <c r="F57" s="12">
        <v>76.77</v>
      </c>
      <c r="G57" s="12">
        <f t="shared" si="6"/>
        <v>74.662</v>
      </c>
    </row>
    <row r="58" spans="1:7" ht="19.5" customHeight="1">
      <c r="A58" s="9" t="str">
        <f>"34100116"</f>
        <v>34100116</v>
      </c>
      <c r="B58" s="9" t="s">
        <v>77</v>
      </c>
      <c r="C58" s="9" t="s">
        <v>73</v>
      </c>
      <c r="D58" s="10" t="s">
        <v>78</v>
      </c>
      <c r="E58" s="11">
        <v>87.8</v>
      </c>
      <c r="F58" s="12">
        <v>85.37</v>
      </c>
      <c r="G58" s="12">
        <f t="shared" si="6"/>
        <v>80.48866666666667</v>
      </c>
    </row>
    <row r="59" spans="1:7" ht="19.5" customHeight="1">
      <c r="A59" s="9" t="str">
        <f>"34100116"</f>
        <v>34100116</v>
      </c>
      <c r="B59" s="9" t="s">
        <v>77</v>
      </c>
      <c r="C59" s="9" t="s">
        <v>73</v>
      </c>
      <c r="D59" s="10" t="s">
        <v>79</v>
      </c>
      <c r="E59" s="11">
        <v>90</v>
      </c>
      <c r="F59" s="12">
        <v>76.17</v>
      </c>
      <c r="G59" s="12">
        <f t="shared" si="6"/>
        <v>75.702</v>
      </c>
    </row>
    <row r="60" spans="1:7" ht="19.5" customHeight="1">
      <c r="A60" s="9" t="str">
        <f>"34100116"</f>
        <v>34100116</v>
      </c>
      <c r="B60" s="9" t="s">
        <v>77</v>
      </c>
      <c r="C60" s="9" t="s">
        <v>73</v>
      </c>
      <c r="D60" s="10" t="s">
        <v>80</v>
      </c>
      <c r="E60" s="11">
        <v>80.6</v>
      </c>
      <c r="F60" s="12">
        <v>75.23</v>
      </c>
      <c r="G60" s="12">
        <f t="shared" si="6"/>
        <v>72.00466666666667</v>
      </c>
    </row>
    <row r="61" spans="1:7" ht="19.5" customHeight="1">
      <c r="A61" s="9" t="str">
        <f aca="true" t="shared" si="11" ref="A61:A63">"34100117"</f>
        <v>34100117</v>
      </c>
      <c r="B61" s="9" t="s">
        <v>40</v>
      </c>
      <c r="C61" s="9" t="s">
        <v>73</v>
      </c>
      <c r="D61" s="10" t="s">
        <v>81</v>
      </c>
      <c r="E61" s="11">
        <v>92.2</v>
      </c>
      <c r="F61" s="12">
        <v>83.4</v>
      </c>
      <c r="G61" s="12">
        <f t="shared" si="6"/>
        <v>80.77333333333334</v>
      </c>
    </row>
    <row r="62" spans="1:7" ht="19.5" customHeight="1">
      <c r="A62" s="9" t="str">
        <f t="shared" si="11"/>
        <v>34100117</v>
      </c>
      <c r="B62" s="9" t="s">
        <v>40</v>
      </c>
      <c r="C62" s="9" t="s">
        <v>73</v>
      </c>
      <c r="D62" s="10" t="s">
        <v>82</v>
      </c>
      <c r="E62" s="11">
        <v>88.80000000000001</v>
      </c>
      <c r="F62" s="12">
        <v>83.87</v>
      </c>
      <c r="G62" s="12">
        <f t="shared" si="6"/>
        <v>79.92200000000001</v>
      </c>
    </row>
    <row r="63" spans="1:7" ht="19.5" customHeight="1">
      <c r="A63" s="9" t="str">
        <f t="shared" si="11"/>
        <v>34100117</v>
      </c>
      <c r="B63" s="9" t="s">
        <v>40</v>
      </c>
      <c r="C63" s="9" t="s">
        <v>73</v>
      </c>
      <c r="D63" s="10" t="s">
        <v>83</v>
      </c>
      <c r="E63" s="11">
        <v>88.6</v>
      </c>
      <c r="F63" s="12">
        <v>81.47</v>
      </c>
      <c r="G63" s="12">
        <f t="shared" si="6"/>
        <v>78.41533333333334</v>
      </c>
    </row>
  </sheetData>
  <sheetProtection/>
  <autoFilter ref="A2:G63"/>
  <mergeCells count="1">
    <mergeCell ref="A1:G1"/>
  </mergeCells>
  <printOptions/>
  <pageMargins left="0.7513888888888889" right="0.472222222222222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created xsi:type="dcterms:W3CDTF">2023-03-15T00:34:46Z</dcterms:created>
  <dcterms:modified xsi:type="dcterms:W3CDTF">2023-04-27T03:29:37Z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D7110AC3283F40A5A4E15152FE7ACB58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