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培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<sst xmlns="http://schemas.openxmlformats.org/spreadsheetml/2006/main" count="4" uniqueCount="4">
  <si>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利辛县2019年新招聘幼儿教师培训人员名单</t>
  </si>
  <si>
    <t>序号</t>
  </si>
  <si>
    <t>姓名</t>
  </si>
  <si>
    <t>准考号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</si>
</sst>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154"/>
  <sheetViews>
    <sheetView tabSelected="1" zoomScaleSheetLayoutView="100" workbookViewId="0" topLeftCell="A124">
      <selection activeCell="A154" sqref="A154:IV743"/>
    </sheetView>
  </sheetViews>
  <sheetFormatPr defaultColWidth="9.00390625" defaultRowHeight="15"/>
  <cols>
    <col min="1" max="1" width="12.8515625" style="4" customWidth="1"/>
    <col min="2" max="2" width="22.7109375" style="1" customWidth="1"/>
    <col min="3" max="3" width="24.57421875" style="1" customWidth="1"/>
    <col min="4" max="194" width="6.57421875" style="1" customWidth="1"/>
    <col min="195" max="195" width="6.57421875" style="1" bestFit="1" customWidth="1"/>
    <col min="196" max="16384" width="9.00390625" style="1" customWidth="1"/>
  </cols>
  <sheetData>
    <row r="1" spans="1:3" ht="30" customHeight="1">
      <c r="A1" s="5" t="s">
        <v>0</v>
      </c>
      <c r="B1" s="6"/>
      <c r="C1" s="6"/>
    </row>
    <row r="3" spans="1:3" s="1" customFormat="1" ht="16.5" customHeight="1">
      <c r="A3" s="7" t="s">
        <v>1</v>
      </c>
      <c r="B3" s="8" t="s">
        <v>2</v>
      </c>
      <c r="C3" s="8" t="s">
        <v>3</v>
      </c>
    </row>
    <row r="4" spans="1:3" s="1" customFormat="1" ht="15" customHeight="1">
      <c r="A4" s="7">
        <v>1</v>
      </c>
      <c r="B4" s="9" t="str">
        <f>"武婉婷"</f>
        <v>武婉婷</v>
      </c>
      <c r="C4" s="9" t="str">
        <f>"20192501"</f>
        <v>20192501</v>
      </c>
    </row>
    <row r="5" spans="1:3" s="1" customFormat="1" ht="15" customHeight="1">
      <c r="A5" s="7">
        <v>2</v>
      </c>
      <c r="B5" s="9" t="str">
        <f>"刘梦君"</f>
        <v>刘梦君</v>
      </c>
      <c r="C5" s="9" t="str">
        <f>"20192009"</f>
        <v>20192009</v>
      </c>
    </row>
    <row r="6" spans="1:3" s="1" customFormat="1" ht="15" customHeight="1">
      <c r="A6" s="7">
        <v>3</v>
      </c>
      <c r="B6" s="9" t="str">
        <f>"慕慧"</f>
        <v>慕慧</v>
      </c>
      <c r="C6" s="9" t="str">
        <f>"20195101"</f>
        <v>20195101</v>
      </c>
    </row>
    <row r="7" spans="1:3" s="1" customFormat="1" ht="15" customHeight="1">
      <c r="A7" s="7">
        <v>4</v>
      </c>
      <c r="B7" s="9" t="str">
        <f>"王晓雪"</f>
        <v>王晓雪</v>
      </c>
      <c r="C7" s="9" t="str">
        <f>"20192201"</f>
        <v>20192201</v>
      </c>
    </row>
    <row r="8" spans="1:3" s="1" customFormat="1" ht="15" customHeight="1">
      <c r="A8" s="7">
        <v>5</v>
      </c>
      <c r="B8" s="9" t="str">
        <f>"张淑雅"</f>
        <v>张淑雅</v>
      </c>
      <c r="C8" s="9" t="str">
        <f>"20191103"</f>
        <v>20191103</v>
      </c>
    </row>
    <row r="9" spans="1:3" s="1" customFormat="1" ht="15" customHeight="1">
      <c r="A9" s="7">
        <v>6</v>
      </c>
      <c r="B9" s="9" t="str">
        <f>"晋梦宇"</f>
        <v>晋梦宇</v>
      </c>
      <c r="C9" s="9" t="str">
        <f>"20195105"</f>
        <v>20195105</v>
      </c>
    </row>
    <row r="10" spans="1:3" s="2" customFormat="1" ht="15" customHeight="1">
      <c r="A10" s="7">
        <v>7</v>
      </c>
      <c r="B10" s="9" t="str">
        <f>"刘爽"</f>
        <v>刘爽</v>
      </c>
      <c r="C10" s="9" t="str">
        <f>"20192218"</f>
        <v>20192218</v>
      </c>
    </row>
    <row r="11" spans="1:3" s="1" customFormat="1" ht="15" customHeight="1">
      <c r="A11" s="7">
        <v>8</v>
      </c>
      <c r="B11" s="9" t="str">
        <f>"闫利利"</f>
        <v>闫利利</v>
      </c>
      <c r="C11" s="9" t="str">
        <f>"20192430"</f>
        <v>20192430</v>
      </c>
    </row>
    <row r="12" spans="1:3" s="1" customFormat="1" ht="15" customHeight="1">
      <c r="A12" s="7">
        <v>9</v>
      </c>
      <c r="B12" s="9" t="str">
        <f>"常诗琪"</f>
        <v>常诗琪</v>
      </c>
      <c r="C12" s="9" t="str">
        <f>"20192221"</f>
        <v>20192221</v>
      </c>
    </row>
    <row r="13" spans="1:3" s="3" customFormat="1" ht="15" customHeight="1">
      <c r="A13" s="7">
        <v>10</v>
      </c>
      <c r="B13" s="9" t="str">
        <f>"王田田"</f>
        <v>王田田</v>
      </c>
      <c r="C13" s="9" t="str">
        <f>"20194319"</f>
        <v>20194319</v>
      </c>
    </row>
    <row r="14" spans="1:3" s="1" customFormat="1" ht="15" customHeight="1">
      <c r="A14" s="7">
        <v>11</v>
      </c>
      <c r="B14" s="9" t="str">
        <f>"黄小丽"</f>
        <v>黄小丽</v>
      </c>
      <c r="C14" s="9" t="str">
        <f>"20191716"</f>
        <v>20191716</v>
      </c>
    </row>
    <row r="15" spans="1:3" s="3" customFormat="1" ht="15" customHeight="1">
      <c r="A15" s="7">
        <v>12</v>
      </c>
      <c r="B15" s="9" t="str">
        <f>"韦希宇"</f>
        <v>韦希宇</v>
      </c>
      <c r="C15" s="9" t="str">
        <f>"20193117"</f>
        <v>20193117</v>
      </c>
    </row>
    <row r="16" spans="1:3" s="1" customFormat="1" ht="15" customHeight="1">
      <c r="A16" s="7">
        <v>13</v>
      </c>
      <c r="B16" s="9" t="str">
        <f>"胡可"</f>
        <v>胡可</v>
      </c>
      <c r="C16" s="9" t="str">
        <f>"20192416"</f>
        <v>20192416</v>
      </c>
    </row>
    <row r="17" spans="1:3" s="1" customFormat="1" ht="15" customHeight="1">
      <c r="A17" s="7">
        <v>14</v>
      </c>
      <c r="B17" s="9" t="str">
        <f>"杨思佳"</f>
        <v>杨思佳</v>
      </c>
      <c r="C17" s="9" t="str">
        <f>"20194122"</f>
        <v>20194122</v>
      </c>
    </row>
    <row r="18" spans="1:3" s="1" customFormat="1" ht="15" customHeight="1">
      <c r="A18" s="7">
        <v>15</v>
      </c>
      <c r="B18" s="9" t="str">
        <f>"王宁"</f>
        <v>王宁</v>
      </c>
      <c r="C18" s="9" t="str">
        <f>"20194020"</f>
        <v>20194020</v>
      </c>
    </row>
    <row r="19" spans="1:3" s="1" customFormat="1" ht="15" customHeight="1">
      <c r="A19" s="7">
        <v>16</v>
      </c>
      <c r="B19" s="9" t="str">
        <f>"刘敏"</f>
        <v>刘敏</v>
      </c>
      <c r="C19" s="9" t="str">
        <f>"20194228"</f>
        <v>20194228</v>
      </c>
    </row>
    <row r="20" spans="1:3" s="3" customFormat="1" ht="15" customHeight="1">
      <c r="A20" s="7">
        <v>17</v>
      </c>
      <c r="B20" s="9" t="str">
        <f>"张冰心"</f>
        <v>张冰心</v>
      </c>
      <c r="C20" s="9" t="str">
        <f>"20192502"</f>
        <v>20192502</v>
      </c>
    </row>
    <row r="21" spans="1:3" s="3" customFormat="1" ht="15" customHeight="1">
      <c r="A21" s="7">
        <v>18</v>
      </c>
      <c r="B21" s="9" t="str">
        <f>"张甜甜"</f>
        <v>张甜甜</v>
      </c>
      <c r="C21" s="9" t="str">
        <f>"20192015"</f>
        <v>20192015</v>
      </c>
    </row>
    <row r="22" spans="1:3" s="1" customFormat="1" ht="15" customHeight="1">
      <c r="A22" s="7">
        <v>19</v>
      </c>
      <c r="B22" s="9" t="str">
        <f>"陈仪慧"</f>
        <v>陈仪慧</v>
      </c>
      <c r="C22" s="9" t="str">
        <f>"20193222"</f>
        <v>20193222</v>
      </c>
    </row>
    <row r="23" spans="1:3" s="3" customFormat="1" ht="15" customHeight="1">
      <c r="A23" s="7">
        <v>20</v>
      </c>
      <c r="B23" s="9" t="str">
        <f>"庞冰心"</f>
        <v>庞冰心</v>
      </c>
      <c r="C23" s="9" t="str">
        <f>"20193124"</f>
        <v>20193124</v>
      </c>
    </row>
    <row r="24" spans="1:3" s="1" customFormat="1" ht="15" customHeight="1">
      <c r="A24" s="7">
        <v>21</v>
      </c>
      <c r="B24" s="9" t="str">
        <f>"邵敬敬"</f>
        <v>邵敬敬</v>
      </c>
      <c r="C24" s="9" t="str">
        <f>"20191318"</f>
        <v>20191318</v>
      </c>
    </row>
    <row r="25" spans="1:3" s="3" customFormat="1" ht="15" customHeight="1">
      <c r="A25" s="7">
        <v>22</v>
      </c>
      <c r="B25" s="9" t="str">
        <f>"杨朋雪"</f>
        <v>杨朋雪</v>
      </c>
      <c r="C25" s="9" t="str">
        <f>"20191921"</f>
        <v>20191921</v>
      </c>
    </row>
    <row r="26" spans="1:3" s="1" customFormat="1" ht="15" customHeight="1">
      <c r="A26" s="7">
        <v>23</v>
      </c>
      <c r="B26" s="9" t="str">
        <f>"郭倩倩"</f>
        <v>郭倩倩</v>
      </c>
      <c r="C26" s="9" t="str">
        <f>"20194201"</f>
        <v>20194201</v>
      </c>
    </row>
    <row r="27" spans="1:3" s="3" customFormat="1" ht="15" customHeight="1">
      <c r="A27" s="7">
        <v>24</v>
      </c>
      <c r="B27" s="9" t="str">
        <f>"沈梦茹"</f>
        <v>沈梦茹</v>
      </c>
      <c r="C27" s="9" t="str">
        <f>"20191125"</f>
        <v>20191125</v>
      </c>
    </row>
    <row r="28" spans="1:3" s="1" customFormat="1" ht="15" customHeight="1">
      <c r="A28" s="7">
        <v>25</v>
      </c>
      <c r="B28" s="9" t="str">
        <f>"王亚芹"</f>
        <v>王亚芹</v>
      </c>
      <c r="C28" s="9" t="str">
        <f>"20193930"</f>
        <v>20193930</v>
      </c>
    </row>
    <row r="29" spans="1:3" s="1" customFormat="1" ht="15" customHeight="1">
      <c r="A29" s="7">
        <v>26</v>
      </c>
      <c r="B29" s="9" t="str">
        <f>"李玥玥"</f>
        <v>李玥玥</v>
      </c>
      <c r="C29" s="9" t="str">
        <f>"20194024"</f>
        <v>20194024</v>
      </c>
    </row>
    <row r="30" spans="1:3" s="3" customFormat="1" ht="15" customHeight="1">
      <c r="A30" s="7">
        <v>27</v>
      </c>
      <c r="B30" s="9" t="str">
        <f>"夏雪"</f>
        <v>夏雪</v>
      </c>
      <c r="C30" s="9" t="str">
        <f>"20195119"</f>
        <v>20195119</v>
      </c>
    </row>
    <row r="31" spans="1:3" s="1" customFormat="1" ht="15" customHeight="1">
      <c r="A31" s="7">
        <v>28</v>
      </c>
      <c r="B31" s="9" t="str">
        <f>"李利君"</f>
        <v>李利君</v>
      </c>
      <c r="C31" s="9" t="str">
        <f>"20191509"</f>
        <v>20191509</v>
      </c>
    </row>
    <row r="32" spans="1:3" s="1" customFormat="1" ht="15" customHeight="1">
      <c r="A32" s="7">
        <v>29</v>
      </c>
      <c r="B32" s="9" t="str">
        <f>"梁雨晴"</f>
        <v>梁雨晴</v>
      </c>
      <c r="C32" s="9" t="str">
        <f>"20192806"</f>
        <v>20192806</v>
      </c>
    </row>
    <row r="33" spans="1:3" s="1" customFormat="1" ht="15" customHeight="1">
      <c r="A33" s="7">
        <v>30</v>
      </c>
      <c r="B33" s="9" t="str">
        <f>"刘秀"</f>
        <v>刘秀</v>
      </c>
      <c r="C33" s="9" t="str">
        <f>"20192309"</f>
        <v>20192309</v>
      </c>
    </row>
    <row r="34" spans="1:3" s="1" customFormat="1" ht="15" customHeight="1">
      <c r="A34" s="7">
        <v>31</v>
      </c>
      <c r="B34" s="9" t="str">
        <f>"杨晴晴"</f>
        <v>杨晴晴</v>
      </c>
      <c r="C34" s="9" t="str">
        <f>"20193212"</f>
        <v>20193212</v>
      </c>
    </row>
    <row r="35" spans="1:3" s="1" customFormat="1" ht="15" customHeight="1">
      <c r="A35" s="7">
        <v>32</v>
      </c>
      <c r="B35" s="9" t="str">
        <f>"龙小艳"</f>
        <v>龙小艳</v>
      </c>
      <c r="C35" s="9" t="str">
        <f>"20191525"</f>
        <v>20191525</v>
      </c>
    </row>
    <row r="36" spans="1:3" s="1" customFormat="1" ht="15" customHeight="1">
      <c r="A36" s="7">
        <v>33</v>
      </c>
      <c r="B36" s="9" t="str">
        <f>"张雨欣"</f>
        <v>张雨欣</v>
      </c>
      <c r="C36" s="9" t="str">
        <f>"20194409"</f>
        <v>20194409</v>
      </c>
    </row>
    <row r="37" spans="1:3" s="1" customFormat="1" ht="15" customHeight="1">
      <c r="A37" s="7">
        <v>34</v>
      </c>
      <c r="B37" s="9" t="str">
        <f>"程晴"</f>
        <v>程晴</v>
      </c>
      <c r="C37" s="9" t="str">
        <f>"20192424"</f>
        <v>20192424</v>
      </c>
    </row>
    <row r="38" spans="1:3" s="1" customFormat="1" ht="15" customHeight="1">
      <c r="A38" s="7">
        <v>35</v>
      </c>
      <c r="B38" s="9" t="str">
        <f>"孙娜"</f>
        <v>孙娜</v>
      </c>
      <c r="C38" s="9" t="str">
        <f>"20195112"</f>
        <v>20195112</v>
      </c>
    </row>
    <row r="39" spans="1:3" s="1" customFormat="1" ht="15" customHeight="1">
      <c r="A39" s="7">
        <v>36</v>
      </c>
      <c r="B39" s="9" t="str">
        <f>"代紫玥"</f>
        <v>代紫玥</v>
      </c>
      <c r="C39" s="9" t="str">
        <f>"20191821"</f>
        <v>20191821</v>
      </c>
    </row>
    <row r="40" spans="1:3" s="1" customFormat="1" ht="15" customHeight="1">
      <c r="A40" s="7">
        <v>37</v>
      </c>
      <c r="B40" s="9" t="str">
        <f>"孙伟伟"</f>
        <v>孙伟伟</v>
      </c>
      <c r="C40" s="9" t="str">
        <f>"20190106"</f>
        <v>20190106</v>
      </c>
    </row>
    <row r="41" spans="1:3" s="3" customFormat="1" ht="15" customHeight="1">
      <c r="A41" s="7">
        <v>38</v>
      </c>
      <c r="B41" s="9" t="str">
        <f>"杨月月"</f>
        <v>杨月月</v>
      </c>
      <c r="C41" s="9" t="str">
        <f>"20192017"</f>
        <v>20192017</v>
      </c>
    </row>
    <row r="42" spans="1:3" s="1" customFormat="1" ht="15" customHeight="1">
      <c r="A42" s="7">
        <v>39</v>
      </c>
      <c r="B42" s="9" t="str">
        <f>"施晴"</f>
        <v>施晴</v>
      </c>
      <c r="C42" s="9" t="str">
        <f>"20193105"</f>
        <v>20193105</v>
      </c>
    </row>
    <row r="43" spans="1:3" s="1" customFormat="1" ht="15" customHeight="1">
      <c r="A43" s="7">
        <v>40</v>
      </c>
      <c r="B43" s="9" t="str">
        <f>"李畅畅"</f>
        <v>李畅畅</v>
      </c>
      <c r="C43" s="9" t="str">
        <f>"20190713"</f>
        <v>20190713</v>
      </c>
    </row>
    <row r="44" spans="1:3" s="1" customFormat="1" ht="15" customHeight="1">
      <c r="A44" s="7">
        <v>41</v>
      </c>
      <c r="B44" s="9" t="str">
        <f>"孙娜"</f>
        <v>孙娜</v>
      </c>
      <c r="C44" s="9" t="str">
        <f>"20192010"</f>
        <v>20192010</v>
      </c>
    </row>
    <row r="45" spans="1:3" s="1" customFormat="1" ht="15" customHeight="1">
      <c r="A45" s="7">
        <v>42</v>
      </c>
      <c r="B45" s="9" t="str">
        <f>"杨慧"</f>
        <v>杨慧</v>
      </c>
      <c r="C45" s="9" t="str">
        <f>"20194514"</f>
        <v>20194514</v>
      </c>
    </row>
    <row r="46" spans="1:3" s="1" customFormat="1" ht="15" customHeight="1">
      <c r="A46" s="7">
        <v>43</v>
      </c>
      <c r="B46" s="9" t="str">
        <f>"潘雪艳"</f>
        <v>潘雪艳</v>
      </c>
      <c r="C46" s="9" t="str">
        <f>"20193530"</f>
        <v>20193530</v>
      </c>
    </row>
    <row r="47" spans="1:3" s="1" customFormat="1" ht="15" customHeight="1">
      <c r="A47" s="7">
        <v>44</v>
      </c>
      <c r="B47" s="9" t="str">
        <f>"王利琴"</f>
        <v>王利琴</v>
      </c>
      <c r="C47" s="9" t="str">
        <f>"20192326"</f>
        <v>20192326</v>
      </c>
    </row>
    <row r="48" spans="1:3" s="1" customFormat="1" ht="15" customHeight="1">
      <c r="A48" s="7">
        <v>45</v>
      </c>
      <c r="B48" s="9" t="str">
        <f>"刘欣茹"</f>
        <v>刘欣茹</v>
      </c>
      <c r="C48" s="9" t="str">
        <f>"20194426"</f>
        <v>20194426</v>
      </c>
    </row>
    <row r="49" spans="1:3" s="1" customFormat="1" ht="15" customHeight="1">
      <c r="A49" s="7">
        <v>46</v>
      </c>
      <c r="B49" s="9" t="str">
        <f>"曹沙沙"</f>
        <v>曹沙沙</v>
      </c>
      <c r="C49" s="9" t="str">
        <f>"20193108"</f>
        <v>20193108</v>
      </c>
    </row>
    <row r="50" spans="1:3" s="1" customFormat="1" ht="15" customHeight="1">
      <c r="A50" s="7">
        <v>47</v>
      </c>
      <c r="B50" s="9" t="str">
        <f>"魏红艳"</f>
        <v>魏红艳</v>
      </c>
      <c r="C50" s="9" t="str">
        <f>"20192614"</f>
        <v>20192614</v>
      </c>
    </row>
    <row r="51" spans="1:3" s="1" customFormat="1" ht="15" customHeight="1">
      <c r="A51" s="7">
        <v>48</v>
      </c>
      <c r="B51" s="9" t="str">
        <f>"冯颖"</f>
        <v>冯颖</v>
      </c>
      <c r="C51" s="9" t="str">
        <f>"20192617"</f>
        <v>20192617</v>
      </c>
    </row>
    <row r="52" spans="1:3" s="1" customFormat="1" ht="15" customHeight="1">
      <c r="A52" s="7">
        <v>49</v>
      </c>
      <c r="B52" s="9" t="str">
        <f>"韩珍珍"</f>
        <v>韩珍珍</v>
      </c>
      <c r="C52" s="9" t="str">
        <f>"20193718"</f>
        <v>20193718</v>
      </c>
    </row>
    <row r="53" spans="1:3" s="1" customFormat="1" ht="15" customHeight="1">
      <c r="A53" s="7">
        <v>50</v>
      </c>
      <c r="B53" s="9" t="str">
        <f>"许宁宇"</f>
        <v>许宁宇</v>
      </c>
      <c r="C53" s="9" t="str">
        <f>"20190123"</f>
        <v>20190123</v>
      </c>
    </row>
    <row r="54" spans="1:3" s="1" customFormat="1" ht="15" customHeight="1">
      <c r="A54" s="7">
        <v>51</v>
      </c>
      <c r="B54" s="9" t="str">
        <f>"胡菊"</f>
        <v>胡菊</v>
      </c>
      <c r="C54" s="9" t="str">
        <f>"20193021"</f>
        <v>20193021</v>
      </c>
    </row>
    <row r="55" spans="1:3" s="3" customFormat="1" ht="15" customHeight="1">
      <c r="A55" s="7">
        <v>52</v>
      </c>
      <c r="B55" s="9" t="str">
        <f>"陆淼"</f>
        <v>陆淼</v>
      </c>
      <c r="C55" s="9" t="str">
        <f>"20191810"</f>
        <v>20191810</v>
      </c>
    </row>
    <row r="56" spans="1:3" s="1" customFormat="1" ht="15" customHeight="1">
      <c r="A56" s="7">
        <v>53</v>
      </c>
      <c r="B56" s="9" t="str">
        <f>"李莉"</f>
        <v>李莉</v>
      </c>
      <c r="C56" s="9" t="str">
        <f>"20190610"</f>
        <v>20190610</v>
      </c>
    </row>
    <row r="57" spans="1:3" s="1" customFormat="1" ht="15" customHeight="1">
      <c r="A57" s="7">
        <v>54</v>
      </c>
      <c r="B57" s="9" t="str">
        <f>"朱雨晴"</f>
        <v>朱雨晴</v>
      </c>
      <c r="C57" s="9" t="str">
        <f>"20191918"</f>
        <v>20191918</v>
      </c>
    </row>
    <row r="58" spans="1:3" s="1" customFormat="1" ht="15" customHeight="1">
      <c r="A58" s="7">
        <v>55</v>
      </c>
      <c r="B58" s="9" t="str">
        <f>"杨雪"</f>
        <v>杨雪</v>
      </c>
      <c r="C58" s="9" t="str">
        <f>"20193618"</f>
        <v>20193618</v>
      </c>
    </row>
    <row r="59" spans="1:3" s="1" customFormat="1" ht="15" customHeight="1">
      <c r="A59" s="7">
        <v>56</v>
      </c>
      <c r="B59" s="9" t="str">
        <f>"李宁"</f>
        <v>李宁</v>
      </c>
      <c r="C59" s="9" t="str">
        <f>"20195003"</f>
        <v>20195003</v>
      </c>
    </row>
    <row r="60" spans="1:3" s="1" customFormat="1" ht="15" customHeight="1">
      <c r="A60" s="7">
        <v>57</v>
      </c>
      <c r="B60" s="9" t="str">
        <f>"许凤"</f>
        <v>许凤</v>
      </c>
      <c r="C60" s="9" t="str">
        <f>"20194722"</f>
        <v>20194722</v>
      </c>
    </row>
    <row r="61" spans="1:3" s="1" customFormat="1" ht="15" customHeight="1">
      <c r="A61" s="7">
        <v>58</v>
      </c>
      <c r="B61" s="9" t="str">
        <f>"刘莉"</f>
        <v>刘莉</v>
      </c>
      <c r="C61" s="9" t="str">
        <f>"20190729"</f>
        <v>20190729</v>
      </c>
    </row>
    <row r="62" spans="1:3" s="1" customFormat="1" ht="15" customHeight="1">
      <c r="A62" s="7">
        <v>59</v>
      </c>
      <c r="B62" s="9" t="str">
        <f>"闫雪梅"</f>
        <v>闫雪梅</v>
      </c>
      <c r="C62" s="9" t="str">
        <f>"20191414"</f>
        <v>20191414</v>
      </c>
    </row>
    <row r="63" spans="1:3" s="1" customFormat="1" ht="15" customHeight="1">
      <c r="A63" s="7">
        <v>60</v>
      </c>
      <c r="B63" s="9" t="str">
        <f>"刘贝贝"</f>
        <v>刘贝贝</v>
      </c>
      <c r="C63" s="9" t="str">
        <f>"20191111"</f>
        <v>20191111</v>
      </c>
    </row>
    <row r="64" spans="1:3" s="1" customFormat="1" ht="15" customHeight="1">
      <c r="A64" s="7">
        <v>61</v>
      </c>
      <c r="B64" s="9" t="str">
        <f>"吴雪情"</f>
        <v>吴雪情</v>
      </c>
      <c r="C64" s="9" t="str">
        <f>"20192428"</f>
        <v>20192428</v>
      </c>
    </row>
    <row r="65" spans="1:3" s="1" customFormat="1" ht="15" customHeight="1">
      <c r="A65" s="7">
        <v>62</v>
      </c>
      <c r="B65" s="9" t="str">
        <f>"秦思琳"</f>
        <v>秦思琳</v>
      </c>
      <c r="C65" s="9" t="str">
        <f>"20192628"</f>
        <v>20192628</v>
      </c>
    </row>
    <row r="66" spans="1:3" s="1" customFormat="1" ht="15" customHeight="1">
      <c r="A66" s="7">
        <v>63</v>
      </c>
      <c r="B66" s="9" t="str">
        <f>"孙梦茹"</f>
        <v>孙梦茹</v>
      </c>
      <c r="C66" s="9" t="str">
        <f>"20190222"</f>
        <v>20190222</v>
      </c>
    </row>
    <row r="67" spans="1:3" s="1" customFormat="1" ht="15" customHeight="1">
      <c r="A67" s="7">
        <v>64</v>
      </c>
      <c r="B67" s="9" t="str">
        <f>"王燕"</f>
        <v>王燕</v>
      </c>
      <c r="C67" s="9" t="str">
        <f>"20195001"</f>
        <v>20195001</v>
      </c>
    </row>
    <row r="68" spans="1:3" s="1" customFormat="1" ht="15" customHeight="1">
      <c r="A68" s="7">
        <v>65</v>
      </c>
      <c r="B68" s="9" t="str">
        <f>"刘姣姣"</f>
        <v>刘姣姣</v>
      </c>
      <c r="C68" s="9" t="str">
        <f>"20192730"</f>
        <v>20192730</v>
      </c>
    </row>
    <row r="69" spans="1:3" s="1" customFormat="1" ht="15" customHeight="1">
      <c r="A69" s="7">
        <v>66</v>
      </c>
      <c r="B69" s="9" t="str">
        <f>"陈彩英"</f>
        <v>陈彩英</v>
      </c>
      <c r="C69" s="9" t="str">
        <f>"20193915"</f>
        <v>20193915</v>
      </c>
    </row>
    <row r="70" spans="1:3" s="1" customFormat="1" ht="15" customHeight="1">
      <c r="A70" s="7">
        <v>67</v>
      </c>
      <c r="B70" s="9" t="str">
        <f>"江宇"</f>
        <v>江宇</v>
      </c>
      <c r="C70" s="9" t="str">
        <f>"20193004"</f>
        <v>20193004</v>
      </c>
    </row>
    <row r="71" spans="1:3" s="1" customFormat="1" ht="15" customHeight="1">
      <c r="A71" s="7">
        <v>68</v>
      </c>
      <c r="B71" s="9" t="str">
        <f>"邓新"</f>
        <v>邓新</v>
      </c>
      <c r="C71" s="9" t="str">
        <f>"20190719"</f>
        <v>20190719</v>
      </c>
    </row>
    <row r="72" spans="1:3" s="1" customFormat="1" ht="15" customHeight="1">
      <c r="A72" s="7">
        <v>69</v>
      </c>
      <c r="B72" s="9" t="str">
        <f>"吴晶晶"</f>
        <v>吴晶晶</v>
      </c>
      <c r="C72" s="9" t="str">
        <f>"20190721"</f>
        <v>20190721</v>
      </c>
    </row>
    <row r="73" spans="1:3" s="3" customFormat="1" ht="15" customHeight="1">
      <c r="A73" s="7">
        <v>70</v>
      </c>
      <c r="B73" s="9" t="str">
        <f>"黄芷怡"</f>
        <v>黄芷怡</v>
      </c>
      <c r="C73" s="9" t="str">
        <f>"20190421"</f>
        <v>20190421</v>
      </c>
    </row>
    <row r="74" spans="1:3" s="1" customFormat="1" ht="15" customHeight="1">
      <c r="A74" s="7">
        <v>71</v>
      </c>
      <c r="B74" s="9" t="str">
        <f>"吕梦茹"</f>
        <v>吕梦茹</v>
      </c>
      <c r="C74" s="9" t="str">
        <f>"20190724"</f>
        <v>20190724</v>
      </c>
    </row>
    <row r="75" spans="1:3" s="1" customFormat="1" ht="15" customHeight="1">
      <c r="A75" s="7">
        <v>72</v>
      </c>
      <c r="B75" s="9" t="str">
        <f>"李奕璇"</f>
        <v>李奕璇</v>
      </c>
      <c r="C75" s="9" t="str">
        <f>"20194921"</f>
        <v>20194921</v>
      </c>
    </row>
    <row r="76" spans="1:3" s="1" customFormat="1" ht="15" customHeight="1">
      <c r="A76" s="7">
        <v>73</v>
      </c>
      <c r="B76" s="9" t="str">
        <f>"郭馨悦"</f>
        <v>郭馨悦</v>
      </c>
      <c r="C76" s="9" t="str">
        <f>"20191827"</f>
        <v>20191827</v>
      </c>
    </row>
    <row r="77" spans="1:3" s="1" customFormat="1" ht="15" customHeight="1">
      <c r="A77" s="7">
        <v>74</v>
      </c>
      <c r="B77" s="9" t="str">
        <f>"张巧云"</f>
        <v>张巧云</v>
      </c>
      <c r="C77" s="9" t="str">
        <f>"20190506"</f>
        <v>20190506</v>
      </c>
    </row>
    <row r="78" spans="1:3" s="1" customFormat="1" ht="15" customHeight="1">
      <c r="A78" s="7">
        <v>75</v>
      </c>
      <c r="B78" s="9" t="str">
        <f>"王佳欣"</f>
        <v>王佳欣</v>
      </c>
      <c r="C78" s="9" t="str">
        <f>"20193519"</f>
        <v>20193519</v>
      </c>
    </row>
    <row r="79" spans="1:3" s="1" customFormat="1" ht="15" customHeight="1">
      <c r="A79" s="7">
        <v>76</v>
      </c>
      <c r="B79" s="9" t="str">
        <f>"陆丹妮"</f>
        <v>陆丹妮</v>
      </c>
      <c r="C79" s="9" t="str">
        <f>"20191119"</f>
        <v>20191119</v>
      </c>
    </row>
    <row r="80" spans="1:3" s="1" customFormat="1" ht="15" customHeight="1">
      <c r="A80" s="7">
        <v>77</v>
      </c>
      <c r="B80" s="9" t="str">
        <f>"王小珍"</f>
        <v>王小珍</v>
      </c>
      <c r="C80" s="9" t="str">
        <f>"20191116"</f>
        <v>20191116</v>
      </c>
    </row>
    <row r="81" spans="1:3" s="1" customFormat="1" ht="15" customHeight="1">
      <c r="A81" s="7">
        <v>78</v>
      </c>
      <c r="B81" s="9" t="str">
        <f>"潘雨露"</f>
        <v>潘雨露</v>
      </c>
      <c r="C81" s="9" t="str">
        <f>"20191502"</f>
        <v>20191502</v>
      </c>
    </row>
    <row r="82" spans="1:3" s="1" customFormat="1" ht="15" customHeight="1">
      <c r="A82" s="7">
        <v>79</v>
      </c>
      <c r="B82" s="9" t="str">
        <f>"孙雪燕"</f>
        <v>孙雪燕</v>
      </c>
      <c r="C82" s="9" t="str">
        <f>"20192706"</f>
        <v>20192706</v>
      </c>
    </row>
    <row r="83" spans="1:3" s="3" customFormat="1" ht="15" customHeight="1">
      <c r="A83" s="7">
        <v>80</v>
      </c>
      <c r="B83" s="9" t="str">
        <f>"孙静"</f>
        <v>孙静</v>
      </c>
      <c r="C83" s="9" t="str">
        <f>"20194419"</f>
        <v>20194419</v>
      </c>
    </row>
    <row r="84" spans="1:3" s="1" customFormat="1" ht="15" customHeight="1">
      <c r="A84" s="7">
        <v>81</v>
      </c>
      <c r="B84" s="9" t="str">
        <f>"胡雅雅"</f>
        <v>胡雅雅</v>
      </c>
      <c r="C84" s="9" t="str">
        <f>"20194903"</f>
        <v>20194903</v>
      </c>
    </row>
    <row r="85" spans="1:3" s="1" customFormat="1" ht="15" customHeight="1">
      <c r="A85" s="7">
        <v>82</v>
      </c>
      <c r="B85" s="9" t="str">
        <f>"张迪芳"</f>
        <v>张迪芳</v>
      </c>
      <c r="C85" s="9" t="str">
        <f>"20192129"</f>
        <v>20192129</v>
      </c>
    </row>
    <row r="86" spans="1:3" s="3" customFormat="1" ht="15" customHeight="1">
      <c r="A86" s="7">
        <v>83</v>
      </c>
      <c r="B86" s="9" t="str">
        <f>"聂雪城"</f>
        <v>聂雪城</v>
      </c>
      <c r="C86" s="9" t="str">
        <f>"20193218"</f>
        <v>20193218</v>
      </c>
    </row>
    <row r="87" spans="1:3" s="1" customFormat="1" ht="15" customHeight="1">
      <c r="A87" s="7">
        <v>84</v>
      </c>
      <c r="B87" s="9" t="str">
        <f>"梁玉"</f>
        <v>梁玉</v>
      </c>
      <c r="C87" s="9" t="str">
        <f>"20191815"</f>
        <v>20191815</v>
      </c>
    </row>
    <row r="88" spans="1:3" s="1" customFormat="1" ht="15" customHeight="1">
      <c r="A88" s="7">
        <v>85</v>
      </c>
      <c r="B88" s="9" t="str">
        <f>"丰效林"</f>
        <v>丰效林</v>
      </c>
      <c r="C88" s="9" t="str">
        <f>"20194929"</f>
        <v>20194929</v>
      </c>
    </row>
    <row r="89" spans="1:3" s="1" customFormat="1" ht="15" customHeight="1">
      <c r="A89" s="7">
        <v>86</v>
      </c>
      <c r="B89" s="9" t="str">
        <f>"王腾腾"</f>
        <v>王腾腾</v>
      </c>
      <c r="C89" s="9" t="str">
        <f>"20190501"</f>
        <v>20190501</v>
      </c>
    </row>
    <row r="90" spans="1:3" s="1" customFormat="1" ht="15" customHeight="1">
      <c r="A90" s="7">
        <v>87</v>
      </c>
      <c r="B90" s="9" t="str">
        <f>"邵秀秀"</f>
        <v>邵秀秀</v>
      </c>
      <c r="C90" s="9" t="str">
        <f>"20191007"</f>
        <v>20191007</v>
      </c>
    </row>
    <row r="91" spans="1:3" s="1" customFormat="1" ht="15" customHeight="1">
      <c r="A91" s="7">
        <v>88</v>
      </c>
      <c r="B91" s="9" t="str">
        <f>"任艳丽"</f>
        <v>任艳丽</v>
      </c>
      <c r="C91" s="9" t="str">
        <f>"20190710"</f>
        <v>20190710</v>
      </c>
    </row>
    <row r="92" spans="1:3" s="1" customFormat="1" ht="15" customHeight="1">
      <c r="A92" s="7">
        <v>89</v>
      </c>
      <c r="B92" s="9" t="str">
        <f>"刘雨晨"</f>
        <v>刘雨晨</v>
      </c>
      <c r="C92" s="9" t="str">
        <f>"20191426"</f>
        <v>20191426</v>
      </c>
    </row>
    <row r="93" spans="1:3" s="1" customFormat="1" ht="15" customHeight="1">
      <c r="A93" s="7">
        <v>90</v>
      </c>
      <c r="B93" s="9" t="str">
        <f>"张翠翠"</f>
        <v>张翠翠</v>
      </c>
      <c r="C93" s="9" t="str">
        <f>"20190103"</f>
        <v>20190103</v>
      </c>
    </row>
    <row r="94" spans="1:3" s="3" customFormat="1" ht="15" customHeight="1">
      <c r="A94" s="7">
        <v>91</v>
      </c>
      <c r="B94" s="9" t="str">
        <f>"王倩倩"</f>
        <v>王倩倩</v>
      </c>
      <c r="C94" s="9" t="str">
        <f>"20191401"</f>
        <v>20191401</v>
      </c>
    </row>
    <row r="95" spans="1:3" s="1" customFormat="1" ht="15" customHeight="1">
      <c r="A95" s="7">
        <v>92</v>
      </c>
      <c r="B95" s="9" t="str">
        <f>"吴慧慧"</f>
        <v>吴慧慧</v>
      </c>
      <c r="C95" s="9" t="str">
        <f>"20190716"</f>
        <v>20190716</v>
      </c>
    </row>
    <row r="96" spans="1:3" s="1" customFormat="1" ht="15" customHeight="1">
      <c r="A96" s="7">
        <v>93</v>
      </c>
      <c r="B96" s="9" t="str">
        <f>"张艳"</f>
        <v>张艳</v>
      </c>
      <c r="C96" s="9" t="str">
        <f>"20190113"</f>
        <v>20190113</v>
      </c>
    </row>
    <row r="97" spans="1:3" s="1" customFormat="1" ht="15" customHeight="1">
      <c r="A97" s="7">
        <v>94</v>
      </c>
      <c r="B97" s="9" t="str">
        <f>"王梦晴"</f>
        <v>王梦晴</v>
      </c>
      <c r="C97" s="9" t="str">
        <f>"20190727"</f>
        <v>20190727</v>
      </c>
    </row>
    <row r="98" spans="1:3" s="1" customFormat="1" ht="15" customHeight="1">
      <c r="A98" s="7">
        <v>95</v>
      </c>
      <c r="B98" s="9" t="str">
        <f>"夏曼利"</f>
        <v>夏曼利</v>
      </c>
      <c r="C98" s="9" t="str">
        <f>"20194326"</f>
        <v>20194326</v>
      </c>
    </row>
    <row r="99" spans="1:3" s="1" customFormat="1" ht="15" customHeight="1">
      <c r="A99" s="7">
        <v>96</v>
      </c>
      <c r="B99" s="9" t="str">
        <f>"代雅文"</f>
        <v>代雅文</v>
      </c>
      <c r="C99" s="9" t="str">
        <f>"20195026"</f>
        <v>20195026</v>
      </c>
    </row>
    <row r="100" spans="1:3" s="1" customFormat="1" ht="15" customHeight="1">
      <c r="A100" s="7">
        <v>97</v>
      </c>
      <c r="B100" s="9" t="str">
        <f>"马圆圆"</f>
        <v>马圆圆</v>
      </c>
      <c r="C100" s="9" t="str">
        <f>"20191510"</f>
        <v>20191510</v>
      </c>
    </row>
    <row r="101" spans="1:3" s="3" customFormat="1" ht="15" customHeight="1">
      <c r="A101" s="7">
        <v>98</v>
      </c>
      <c r="B101" s="9" t="str">
        <f>"贾秀秀"</f>
        <v>贾秀秀</v>
      </c>
      <c r="C101" s="9" t="str">
        <f>"20192717"</f>
        <v>20192717</v>
      </c>
    </row>
    <row r="102" spans="1:3" s="1" customFormat="1" ht="15" customHeight="1">
      <c r="A102" s="7">
        <v>99</v>
      </c>
      <c r="B102" s="9" t="str">
        <f>"刘梦茹"</f>
        <v>刘梦茹</v>
      </c>
      <c r="C102" s="9" t="str">
        <f>"20192902"</f>
        <v>20192902</v>
      </c>
    </row>
    <row r="103" spans="1:3" s="1" customFormat="1" ht="15" customHeight="1">
      <c r="A103" s="7">
        <v>100</v>
      </c>
      <c r="B103" s="9" t="str">
        <f>"张婉玉"</f>
        <v>张婉玉</v>
      </c>
      <c r="C103" s="9" t="str">
        <f>"20194304"</f>
        <v>20194304</v>
      </c>
    </row>
    <row r="104" spans="1:3" s="1" customFormat="1" ht="15" customHeight="1">
      <c r="A104" s="7">
        <v>101</v>
      </c>
      <c r="B104" s="9" t="str">
        <f>"张雨露"</f>
        <v>张雨露</v>
      </c>
      <c r="C104" s="9" t="str">
        <f>"20194215"</f>
        <v>20194215</v>
      </c>
    </row>
    <row r="105" spans="1:3" s="1" customFormat="1" ht="15" customHeight="1">
      <c r="A105" s="7">
        <v>102</v>
      </c>
      <c r="B105" s="9" t="str">
        <f>"王娜"</f>
        <v>王娜</v>
      </c>
      <c r="C105" s="9" t="str">
        <f>"20192703"</f>
        <v>20192703</v>
      </c>
    </row>
    <row r="106" spans="1:3" s="3" customFormat="1" ht="15" customHeight="1">
      <c r="A106" s="7">
        <v>103</v>
      </c>
      <c r="B106" s="9" t="str">
        <f>"武凤"</f>
        <v>武凤</v>
      </c>
      <c r="C106" s="9" t="str">
        <f>"20193719"</f>
        <v>20193719</v>
      </c>
    </row>
    <row r="107" spans="1:3" s="3" customFormat="1" ht="15" customHeight="1">
      <c r="A107" s="7">
        <v>104</v>
      </c>
      <c r="B107" s="9" t="str">
        <f>"张梦慧"</f>
        <v>张梦慧</v>
      </c>
      <c r="C107" s="9" t="str">
        <f>"20194820"</f>
        <v>20194820</v>
      </c>
    </row>
    <row r="108" spans="1:3" s="1" customFormat="1" ht="15" customHeight="1">
      <c r="A108" s="7">
        <v>105</v>
      </c>
      <c r="B108" s="9" t="str">
        <f>"胡茆茆"</f>
        <v>胡茆茆</v>
      </c>
      <c r="C108" s="9" t="str">
        <f>"20190310"</f>
        <v>20190310</v>
      </c>
    </row>
    <row r="109" spans="1:3" s="1" customFormat="1" ht="15" customHeight="1">
      <c r="A109" s="7">
        <v>106</v>
      </c>
      <c r="B109" s="9" t="str">
        <f>"李娟"</f>
        <v>李娟</v>
      </c>
      <c r="C109" s="9" t="str">
        <f>"20190428"</f>
        <v>20190428</v>
      </c>
    </row>
    <row r="110" spans="1:3" s="1" customFormat="1" ht="15" customHeight="1">
      <c r="A110" s="7">
        <v>107</v>
      </c>
      <c r="B110" s="9" t="str">
        <f>"邢晶晶"</f>
        <v>邢晶晶</v>
      </c>
      <c r="C110" s="9" t="str">
        <f>"20191707"</f>
        <v>20191707</v>
      </c>
    </row>
    <row r="111" spans="1:3" s="1" customFormat="1" ht="15" customHeight="1">
      <c r="A111" s="7">
        <v>108</v>
      </c>
      <c r="B111" s="9" t="str">
        <f>"陈嘉欣"</f>
        <v>陈嘉欣</v>
      </c>
      <c r="C111" s="9" t="str">
        <f>"20193014"</f>
        <v>20193014</v>
      </c>
    </row>
    <row r="112" spans="1:3" s="1" customFormat="1" ht="15" customHeight="1">
      <c r="A112" s="7">
        <v>109</v>
      </c>
      <c r="B112" s="9" t="str">
        <f>"马仕萍"</f>
        <v>马仕萍</v>
      </c>
      <c r="C112" s="9" t="str">
        <f>"20195010"</f>
        <v>20195010</v>
      </c>
    </row>
    <row r="113" spans="1:3" s="1" customFormat="1" ht="15" customHeight="1">
      <c r="A113" s="7">
        <v>110</v>
      </c>
      <c r="B113" s="9" t="str">
        <f>"刘亚"</f>
        <v>刘亚</v>
      </c>
      <c r="C113" s="9" t="str">
        <f>"20195102"</f>
        <v>20195102</v>
      </c>
    </row>
    <row r="114" spans="1:3" s="1" customFormat="1" ht="15" customHeight="1">
      <c r="A114" s="7">
        <v>111</v>
      </c>
      <c r="B114" s="9" t="str">
        <f>"方杰"</f>
        <v>方杰</v>
      </c>
      <c r="C114" s="9" t="str">
        <f>"20190829"</f>
        <v>20190829</v>
      </c>
    </row>
    <row r="115" spans="1:3" s="1" customFormat="1" ht="15" customHeight="1">
      <c r="A115" s="7">
        <v>112</v>
      </c>
      <c r="B115" s="9" t="str">
        <f>"陈奇"</f>
        <v>陈奇</v>
      </c>
      <c r="C115" s="9" t="str">
        <f>"20192016"</f>
        <v>20192016</v>
      </c>
    </row>
    <row r="116" spans="1:3" s="1" customFormat="1" ht="15" customHeight="1">
      <c r="A116" s="7">
        <v>113</v>
      </c>
      <c r="B116" s="9" t="str">
        <f>"刁莉萍"</f>
        <v>刁莉萍</v>
      </c>
      <c r="C116" s="9" t="str">
        <f>"20194223"</f>
        <v>20194223</v>
      </c>
    </row>
    <row r="117" spans="1:3" s="1" customFormat="1" ht="15" customHeight="1">
      <c r="A117" s="7">
        <v>114</v>
      </c>
      <c r="B117" s="9" t="str">
        <f>"刘艳凤"</f>
        <v>刘艳凤</v>
      </c>
      <c r="C117" s="9" t="str">
        <f>"20194530"</f>
        <v>20194530</v>
      </c>
    </row>
    <row r="118" spans="1:3" s="1" customFormat="1" ht="15" customHeight="1">
      <c r="A118" s="7">
        <v>115</v>
      </c>
      <c r="B118" s="9" t="str">
        <f>"李瑞衡"</f>
        <v>李瑞衡</v>
      </c>
      <c r="C118" s="9" t="str">
        <f>"20192226"</f>
        <v>20192226</v>
      </c>
    </row>
    <row r="119" spans="1:3" s="1" customFormat="1" ht="15" customHeight="1">
      <c r="A119" s="7">
        <v>116</v>
      </c>
      <c r="B119" s="9" t="str">
        <f>"程程"</f>
        <v>程程</v>
      </c>
      <c r="C119" s="9" t="str">
        <f>"20194325"</f>
        <v>20194325</v>
      </c>
    </row>
    <row r="120" spans="1:3" s="1" customFormat="1" ht="15" customHeight="1">
      <c r="A120" s="7">
        <v>117</v>
      </c>
      <c r="B120" s="9" t="str">
        <f>"邱爽"</f>
        <v>邱爽</v>
      </c>
      <c r="C120" s="9" t="str">
        <f>"20192227"</f>
        <v>20192227</v>
      </c>
    </row>
    <row r="121" spans="1:3" s="1" customFormat="1" ht="15" customHeight="1">
      <c r="A121" s="7">
        <v>118</v>
      </c>
      <c r="B121" s="9" t="str">
        <f>"刘甦"</f>
        <v>刘甦</v>
      </c>
      <c r="C121" s="9" t="str">
        <f>"20190518"</f>
        <v>20190518</v>
      </c>
    </row>
    <row r="122" spans="1:3" s="1" customFormat="1" ht="15" customHeight="1">
      <c r="A122" s="7">
        <v>119</v>
      </c>
      <c r="B122" s="9" t="str">
        <f>"罗文平"</f>
        <v>罗文平</v>
      </c>
      <c r="C122" s="9" t="str">
        <f>"20192101"</f>
        <v>20192101</v>
      </c>
    </row>
    <row r="123" spans="1:3" s="1" customFormat="1" ht="15" customHeight="1">
      <c r="A123" s="7">
        <v>120</v>
      </c>
      <c r="B123" s="9" t="str">
        <f>"毛琳"</f>
        <v>毛琳</v>
      </c>
      <c r="C123" s="9" t="str">
        <f>"20192803"</f>
        <v>20192803</v>
      </c>
    </row>
    <row r="124" spans="1:3" s="1" customFormat="1" ht="15" customHeight="1">
      <c r="A124" s="7">
        <v>121</v>
      </c>
      <c r="B124" s="9" t="str">
        <f>"江庆"</f>
        <v>江庆</v>
      </c>
      <c r="C124" s="9" t="str">
        <f>"20190916"</f>
        <v>20190916</v>
      </c>
    </row>
    <row r="125" spans="1:3" s="1" customFormat="1" ht="15" customHeight="1">
      <c r="A125" s="7">
        <v>122</v>
      </c>
      <c r="B125" s="9" t="str">
        <f>"张静雯"</f>
        <v>张静雯</v>
      </c>
      <c r="C125" s="9" t="str">
        <f>"20193030"</f>
        <v>20193030</v>
      </c>
    </row>
    <row r="126" spans="1:3" s="1" customFormat="1" ht="15" customHeight="1">
      <c r="A126" s="7">
        <v>123</v>
      </c>
      <c r="B126" s="9" t="str">
        <f>"王罗娜"</f>
        <v>王罗娜</v>
      </c>
      <c r="C126" s="9" t="str">
        <f>"20192723"</f>
        <v>20192723</v>
      </c>
    </row>
    <row r="127" spans="1:3" s="1" customFormat="1" ht="15" customHeight="1">
      <c r="A127" s="7">
        <v>124</v>
      </c>
      <c r="B127" s="9" t="str">
        <f>"陶春艳"</f>
        <v>陶春艳</v>
      </c>
      <c r="C127" s="9" t="str">
        <f>"20194102"</f>
        <v>20194102</v>
      </c>
    </row>
    <row r="128" spans="1:3" s="1" customFormat="1" ht="15" customHeight="1">
      <c r="A128" s="7">
        <v>125</v>
      </c>
      <c r="B128" s="9" t="str">
        <f>"李琳"</f>
        <v>李琳</v>
      </c>
      <c r="C128" s="9" t="str">
        <f>"20193909"</f>
        <v>20193909</v>
      </c>
    </row>
    <row r="129" spans="1:3" s="1" customFormat="1" ht="15" customHeight="1">
      <c r="A129" s="7">
        <v>126</v>
      </c>
      <c r="B129" s="9" t="str">
        <f>"高梦丽"</f>
        <v>高梦丽</v>
      </c>
      <c r="C129" s="9" t="str">
        <f>"20194919"</f>
        <v>20194919</v>
      </c>
    </row>
    <row r="130" spans="1:3" s="1" customFormat="1" ht="15" customHeight="1">
      <c r="A130" s="7">
        <v>127</v>
      </c>
      <c r="B130" s="9" t="str">
        <f>"朱长军"</f>
        <v>朱长军</v>
      </c>
      <c r="C130" s="9" t="str">
        <f>"20195103"</f>
        <v>20195103</v>
      </c>
    </row>
    <row r="131" spans="1:3" s="1" customFormat="1" ht="15" customHeight="1">
      <c r="A131" s="7">
        <v>128</v>
      </c>
      <c r="B131" s="9" t="str">
        <f>"汪雨晴"</f>
        <v>汪雨晴</v>
      </c>
      <c r="C131" s="9" t="str">
        <f>"20193214"</f>
        <v>20193214</v>
      </c>
    </row>
    <row r="132" spans="1:3" s="1" customFormat="1" ht="15" customHeight="1">
      <c r="A132" s="7">
        <v>129</v>
      </c>
      <c r="B132" s="9" t="str">
        <f>"赵园丽"</f>
        <v>赵园丽</v>
      </c>
      <c r="C132" s="9" t="str">
        <f>"20190120"</f>
        <v>20190120</v>
      </c>
    </row>
    <row r="133" spans="1:3" s="1" customFormat="1" ht="15" customHeight="1">
      <c r="A133" s="7">
        <v>130</v>
      </c>
      <c r="B133" s="9" t="str">
        <f>"张曦冉"</f>
        <v>张曦冉</v>
      </c>
      <c r="C133" s="9" t="str">
        <f>"20190606"</f>
        <v>20190606</v>
      </c>
    </row>
    <row r="134" spans="1:3" s="1" customFormat="1" ht="15" customHeight="1">
      <c r="A134" s="7">
        <v>131</v>
      </c>
      <c r="B134" s="9" t="str">
        <f>"李丹"</f>
        <v>李丹</v>
      </c>
      <c r="C134" s="9" t="str">
        <f>"20194911"</f>
        <v>20194911</v>
      </c>
    </row>
    <row r="135" spans="1:3" s="1" customFormat="1" ht="15" customHeight="1">
      <c r="A135" s="7">
        <v>132</v>
      </c>
      <c r="B135" s="9" t="str">
        <f>"张邓邓"</f>
        <v>张邓邓</v>
      </c>
      <c r="C135" s="9" t="str">
        <f>"20195016"</f>
        <v>20195016</v>
      </c>
    </row>
    <row r="136" spans="1:3" s="1" customFormat="1" ht="15" customHeight="1">
      <c r="A136" s="7">
        <v>133</v>
      </c>
      <c r="B136" s="9" t="str">
        <f>"解红丽"</f>
        <v>解红丽</v>
      </c>
      <c r="C136" s="9" t="str">
        <f>"20194414"</f>
        <v>20194414</v>
      </c>
    </row>
    <row r="137" spans="1:3" s="1" customFormat="1" ht="15" customHeight="1">
      <c r="A137" s="7">
        <v>134</v>
      </c>
      <c r="B137" s="9" t="str">
        <f>"杨萍"</f>
        <v>杨萍</v>
      </c>
      <c r="C137" s="9" t="str">
        <f>"20192518"</f>
        <v>20192518</v>
      </c>
    </row>
    <row r="138" spans="1:3" s="1" customFormat="1" ht="15" customHeight="1">
      <c r="A138" s="7">
        <v>135</v>
      </c>
      <c r="B138" s="9" t="str">
        <f>"卢莹"</f>
        <v>卢莹</v>
      </c>
      <c r="C138" s="9" t="str">
        <f>"20190406"</f>
        <v>20190406</v>
      </c>
    </row>
    <row r="139" spans="1:3" s="1" customFormat="1" ht="15" customHeight="1">
      <c r="A139" s="7">
        <v>136</v>
      </c>
      <c r="B139" s="9" t="str">
        <f>"王敏"</f>
        <v>王敏</v>
      </c>
      <c r="C139" s="9" t="str">
        <f>"20194510"</f>
        <v>20194510</v>
      </c>
    </row>
    <row r="140" spans="1:3" s="1" customFormat="1" ht="15" customHeight="1">
      <c r="A140" s="7">
        <v>137</v>
      </c>
      <c r="B140" s="9" t="str">
        <f>"朱晓娟"</f>
        <v>朱晓娟</v>
      </c>
      <c r="C140" s="9" t="str">
        <f>"20193914"</f>
        <v>20193914</v>
      </c>
    </row>
    <row r="141" spans="1:3" s="1" customFormat="1" ht="15" customHeight="1">
      <c r="A141" s="7">
        <v>138</v>
      </c>
      <c r="B141" s="9" t="str">
        <f>"李兰兰"</f>
        <v>李兰兰</v>
      </c>
      <c r="C141" s="9" t="str">
        <f>"20193810"</f>
        <v>20193810</v>
      </c>
    </row>
    <row r="142" spans="1:3" s="1" customFormat="1" ht="15" customHeight="1">
      <c r="A142" s="7">
        <v>139</v>
      </c>
      <c r="B142" s="9" t="str">
        <f>"朱梦丹"</f>
        <v>朱梦丹</v>
      </c>
      <c r="C142" s="9" t="str">
        <f>"20193820"</f>
        <v>20193820</v>
      </c>
    </row>
    <row r="143" spans="1:3" s="3" customFormat="1" ht="15" customHeight="1">
      <c r="A143" s="7">
        <v>140</v>
      </c>
      <c r="B143" s="9" t="str">
        <f>"李恩慧"</f>
        <v>李恩慧</v>
      </c>
      <c r="C143" s="9" t="str">
        <f>"20190429"</f>
        <v>20190429</v>
      </c>
    </row>
    <row r="144" spans="1:3" s="1" customFormat="1" ht="15" customHeight="1">
      <c r="A144" s="7">
        <v>141</v>
      </c>
      <c r="B144" s="9" t="str">
        <f>"赵雪梅"</f>
        <v>赵雪梅</v>
      </c>
      <c r="C144" s="9" t="str">
        <f>"20190125"</f>
        <v>20190125</v>
      </c>
    </row>
    <row r="145" spans="1:3" s="1" customFormat="1" ht="15" customHeight="1">
      <c r="A145" s="7">
        <v>142</v>
      </c>
      <c r="B145" s="9" t="str">
        <f>"陆凤"</f>
        <v>陆凤</v>
      </c>
      <c r="C145" s="9" t="str">
        <f>"20194417"</f>
        <v>20194417</v>
      </c>
    </row>
    <row r="146" spans="1:3" s="1" customFormat="1" ht="15" customHeight="1">
      <c r="A146" s="7">
        <v>143</v>
      </c>
      <c r="B146" s="9" t="str">
        <f>"苏悦"</f>
        <v>苏悦</v>
      </c>
      <c r="C146" s="9" t="str">
        <f>"20195004"</f>
        <v>20195004</v>
      </c>
    </row>
    <row r="147" spans="1:3" s="1" customFormat="1" ht="15" customHeight="1">
      <c r="A147" s="7">
        <v>144</v>
      </c>
      <c r="B147" s="9" t="str">
        <f>"高卉"</f>
        <v>高卉</v>
      </c>
      <c r="C147" s="9" t="str">
        <f>"20194405"</f>
        <v>20194405</v>
      </c>
    </row>
    <row r="148" spans="1:3" s="1" customFormat="1" ht="15" customHeight="1">
      <c r="A148" s="7">
        <v>145</v>
      </c>
      <c r="B148" s="9" t="str">
        <f>"谢宇洁"</f>
        <v>谢宇洁</v>
      </c>
      <c r="C148" s="9" t="str">
        <f>"20190326"</f>
        <v>20190326</v>
      </c>
    </row>
    <row r="149" spans="1:3" s="1" customFormat="1" ht="15" customHeight="1">
      <c r="A149" s="7">
        <v>146</v>
      </c>
      <c r="B149" s="9" t="str">
        <f>"张李悦"</f>
        <v>张李悦</v>
      </c>
      <c r="C149" s="9" t="str">
        <f>"20193724"</f>
        <v>20193724</v>
      </c>
    </row>
    <row r="150" spans="1:3" s="1" customFormat="1" ht="15" customHeight="1">
      <c r="A150" s="7">
        <v>147</v>
      </c>
      <c r="B150" s="9" t="str">
        <f>"黄雅静"</f>
        <v>黄雅静</v>
      </c>
      <c r="C150" s="9" t="str">
        <f>"20193604"</f>
        <v>20193604</v>
      </c>
    </row>
    <row r="151" spans="1:3" s="1" customFormat="1" ht="15" customHeight="1">
      <c r="A151" s="7">
        <v>148</v>
      </c>
      <c r="B151" s="9" t="str">
        <f>"薛影"</f>
        <v>薛影</v>
      </c>
      <c r="C151" s="9" t="str">
        <f>"20191415"</f>
        <v>20191415</v>
      </c>
    </row>
    <row r="152" spans="1:3" s="1" customFormat="1" ht="15" customHeight="1">
      <c r="A152" s="7">
        <v>149</v>
      </c>
      <c r="B152" s="9" t="str">
        <f>"李雪"</f>
        <v>李雪</v>
      </c>
      <c r="C152" s="9" t="str">
        <f>"20193213"</f>
        <v>20193213</v>
      </c>
    </row>
    <row r="153" spans="1:3" s="1" customFormat="1" ht="15" customHeight="1">
      <c r="A153" s="7">
        <v>150</v>
      </c>
      <c r="B153" s="9" t="str">
        <f>"沈梦慈"</f>
        <v>沈梦慈</v>
      </c>
      <c r="C153" s="9" t="str">
        <f>"20194109"</f>
        <v>20194109</v>
      </c>
    </row>
    <row r="154" s="1" customFormat="1" ht="13.5">
      <c r="A154" s="4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4" sqref="G2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2019-07-23T07:39:30Z</dcterms:created>
  <dcterms:modified xsi:type="dcterms:W3CDTF">2019-09-29T01:10:49Z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