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00" tabRatio="628" activeTab="1"/>
  </bookViews>
  <sheets>
    <sheet name="统招语文" sheetId="1" r:id="rId1"/>
    <sheet name="统招数学" sheetId="2" r:id="rId2"/>
    <sheet name="统招英语" sheetId="3" r:id="rId3"/>
    <sheet name="中专" sheetId="4" r:id="rId4"/>
    <sheet name="特教" sheetId="5" r:id="rId5"/>
    <sheet name="特岗语文" sheetId="6" r:id="rId6"/>
    <sheet name="特岗数学" sheetId="7" r:id="rId7"/>
    <sheet name="特岗英语" sheetId="8" r:id="rId8"/>
  </sheets>
  <definedNames>
    <definedName name="_xlnm.Print_Titles" localSheetId="6">'特岗数学'!$1:$3</definedName>
    <definedName name="_xlnm.Print_Titles" localSheetId="7">'特岗英语'!$1:$3</definedName>
    <definedName name="_xlnm.Print_Titles" localSheetId="5">'特岗语文'!$1:$3</definedName>
    <definedName name="_xlnm.Print_Titles" localSheetId="1">'统招数学'!$1:$3</definedName>
    <definedName name="_xlnm.Print_Titles" localSheetId="2">'统招英语'!$1:$3</definedName>
    <definedName name="_xlnm.Print_Titles" localSheetId="0">'统招语文'!$1:$3</definedName>
  </definedNames>
  <calcPr fullCalcOnLoad="1"/>
</workbook>
</file>

<file path=xl/sharedStrings.xml><?xml version="1.0" encoding="utf-8"?>
<sst xmlns="http://schemas.openxmlformats.org/spreadsheetml/2006/main" count="2550" uniqueCount="1270">
  <si>
    <t>瑞金市2017年招聘教师第二批面试人员成绩表</t>
  </si>
  <si>
    <t>序号</t>
  </si>
  <si>
    <t>岗位名称</t>
  </si>
  <si>
    <t>姓名</t>
  </si>
  <si>
    <t>性别</t>
  </si>
  <si>
    <t>身份证号</t>
  </si>
  <si>
    <t>准考证号</t>
  </si>
  <si>
    <t>笔试成绩（占50%）</t>
  </si>
  <si>
    <t>面试成绩（占50%）</t>
  </si>
  <si>
    <t>总成绩</t>
  </si>
  <si>
    <t>排名</t>
  </si>
  <si>
    <t>联系号码</t>
  </si>
  <si>
    <t>备注</t>
  </si>
  <si>
    <t>面试序号</t>
  </si>
  <si>
    <t>笔试成绩</t>
  </si>
  <si>
    <t>折算百分制</t>
  </si>
  <si>
    <t>笔试折算分</t>
  </si>
  <si>
    <t>面试成绩</t>
  </si>
  <si>
    <t>面试修正成绩</t>
  </si>
  <si>
    <t>面试折算分</t>
  </si>
  <si>
    <t>小学统招语文</t>
  </si>
  <si>
    <t>杨佩青</t>
  </si>
  <si>
    <t>女</t>
  </si>
  <si>
    <t>360781199501032625</t>
  </si>
  <si>
    <t>136211800607</t>
  </si>
  <si>
    <t>2组上午</t>
  </si>
  <si>
    <t>杨娟</t>
  </si>
  <si>
    <t>360781199511050640</t>
  </si>
  <si>
    <t>136231902707</t>
  </si>
  <si>
    <t>2组下午</t>
  </si>
  <si>
    <t>梁雅</t>
  </si>
  <si>
    <t>360781199312094229</t>
  </si>
  <si>
    <t>136231901203</t>
  </si>
  <si>
    <t>1组下午</t>
  </si>
  <si>
    <t>朱雅</t>
  </si>
  <si>
    <t>360781199506242023</t>
  </si>
  <si>
    <t>136211803207</t>
  </si>
  <si>
    <t>1组上午</t>
  </si>
  <si>
    <t>赖静</t>
  </si>
  <si>
    <t>360781199608280629</t>
  </si>
  <si>
    <t>136010701721</t>
  </si>
  <si>
    <t>徐文慧</t>
  </si>
  <si>
    <t>360781199504230045</t>
  </si>
  <si>
    <t>136030300801</t>
  </si>
  <si>
    <t>3组上午</t>
  </si>
  <si>
    <t>钟雅平</t>
  </si>
  <si>
    <t>360781199604082027</t>
  </si>
  <si>
    <t>136211803005</t>
  </si>
  <si>
    <t>3组下午</t>
  </si>
  <si>
    <t>钟雅婷</t>
  </si>
  <si>
    <t>360781199706142043</t>
  </si>
  <si>
    <t>136211804802</t>
  </si>
  <si>
    <t>刘颖</t>
  </si>
  <si>
    <t>360781199605030026</t>
  </si>
  <si>
    <t>136211500327</t>
  </si>
  <si>
    <t>刘玲</t>
  </si>
  <si>
    <t>360781199608165129</t>
  </si>
  <si>
    <t>136211802207</t>
  </si>
  <si>
    <t>钟珑</t>
  </si>
  <si>
    <t>360781199801043625</t>
  </si>
  <si>
    <t>136211804119</t>
  </si>
  <si>
    <t>钟莉</t>
  </si>
  <si>
    <t>360781199703230021</t>
  </si>
  <si>
    <t>136211501402</t>
  </si>
  <si>
    <t>李燕</t>
  </si>
  <si>
    <t>36078119930327632X</t>
  </si>
  <si>
    <t>136015103223</t>
  </si>
  <si>
    <t>360781199506241741</t>
  </si>
  <si>
    <t>136010702815</t>
  </si>
  <si>
    <t>张文</t>
  </si>
  <si>
    <t>360781199505025529</t>
  </si>
  <si>
    <t>136211803107</t>
  </si>
  <si>
    <t>李丽君</t>
  </si>
  <si>
    <t>360781199310100023</t>
  </si>
  <si>
    <t>136211500729</t>
  </si>
  <si>
    <t>范小英</t>
  </si>
  <si>
    <t>360781199409145520</t>
  </si>
  <si>
    <t>136211804222</t>
  </si>
  <si>
    <t>谢路美</t>
  </si>
  <si>
    <t>360781199501224723</t>
  </si>
  <si>
    <t>136211804926</t>
  </si>
  <si>
    <t>刘君</t>
  </si>
  <si>
    <t>360781199606264748</t>
  </si>
  <si>
    <t>136211803104</t>
  </si>
  <si>
    <t>杨芳</t>
  </si>
  <si>
    <t>360781199302123428</t>
  </si>
  <si>
    <t>136211804717</t>
  </si>
  <si>
    <t>刘素华</t>
  </si>
  <si>
    <t>36078119961026664X</t>
  </si>
  <si>
    <t>136211804505</t>
  </si>
  <si>
    <t>赖栎滟</t>
  </si>
  <si>
    <t>360781199705260021</t>
  </si>
  <si>
    <t>136211500516</t>
  </si>
  <si>
    <t>刘敏</t>
  </si>
  <si>
    <t>360781199610286624</t>
  </si>
  <si>
    <t>136211501209</t>
  </si>
  <si>
    <t>李晓婉</t>
  </si>
  <si>
    <t>360781199503161746</t>
  </si>
  <si>
    <t>136211800513</t>
  </si>
  <si>
    <t>谢琦</t>
  </si>
  <si>
    <t>360781199512141026</t>
  </si>
  <si>
    <t>136211803213</t>
  </si>
  <si>
    <t>曾玲玉</t>
  </si>
  <si>
    <t>360781199407212646</t>
  </si>
  <si>
    <t>136211802723</t>
  </si>
  <si>
    <t>钟路平</t>
  </si>
  <si>
    <t>360781199509231020</t>
  </si>
  <si>
    <t>136060101607</t>
  </si>
  <si>
    <t>李悦</t>
  </si>
  <si>
    <t>360781199602130021</t>
  </si>
  <si>
    <t>136211803423</t>
  </si>
  <si>
    <t>刘星星</t>
  </si>
  <si>
    <t>360781199403093627</t>
  </si>
  <si>
    <t>136211801507</t>
  </si>
  <si>
    <t>谢路群</t>
  </si>
  <si>
    <t>360781199601151023</t>
  </si>
  <si>
    <t>136211801217</t>
  </si>
  <si>
    <t>吴林娣</t>
  </si>
  <si>
    <t>350821199108274721</t>
  </si>
  <si>
    <t>136211800304</t>
  </si>
  <si>
    <t>宋婷</t>
  </si>
  <si>
    <t>360781199612162967</t>
  </si>
  <si>
    <t>136211500905</t>
  </si>
  <si>
    <t>钟慧</t>
  </si>
  <si>
    <t>360781198911242022</t>
  </si>
  <si>
    <t>136010702918</t>
  </si>
  <si>
    <t>刘昭君</t>
  </si>
  <si>
    <t>360781199305100045</t>
  </si>
  <si>
    <t>136211801622</t>
  </si>
  <si>
    <t>刘淑娴</t>
  </si>
  <si>
    <t>360781199703250065</t>
  </si>
  <si>
    <t>136211801830</t>
  </si>
  <si>
    <t>沈燕琴</t>
  </si>
  <si>
    <t>360781199602295520</t>
  </si>
  <si>
    <t>136211804219</t>
  </si>
  <si>
    <t>钟意</t>
  </si>
  <si>
    <t>360781199608063624</t>
  </si>
  <si>
    <t>136211803523</t>
  </si>
  <si>
    <t>郭瑞琴</t>
  </si>
  <si>
    <t>36078119931110582X</t>
  </si>
  <si>
    <t>136211804813</t>
  </si>
  <si>
    <t>刘英</t>
  </si>
  <si>
    <t>360781199512282048</t>
  </si>
  <si>
    <t>136211803317</t>
  </si>
  <si>
    <t>刘舒琴</t>
  </si>
  <si>
    <t>360781199610180061</t>
  </si>
  <si>
    <t>136211801816</t>
  </si>
  <si>
    <t>谢根秀</t>
  </si>
  <si>
    <t>360781199511266628</t>
  </si>
  <si>
    <t>136211801211</t>
  </si>
  <si>
    <t>孙红兰</t>
  </si>
  <si>
    <t>360731199201084366</t>
  </si>
  <si>
    <t>136211803310</t>
  </si>
  <si>
    <t>杨艳梅</t>
  </si>
  <si>
    <t>360781199508164743</t>
  </si>
  <si>
    <t>136211804808</t>
  </si>
  <si>
    <t>王带发</t>
  </si>
  <si>
    <t>360781198707063641</t>
  </si>
  <si>
    <t>136211500720</t>
  </si>
  <si>
    <t>杨荣</t>
  </si>
  <si>
    <t>360781199510063423</t>
  </si>
  <si>
    <t>136211501202</t>
  </si>
  <si>
    <t>曾杨</t>
  </si>
  <si>
    <t>360781199510172021</t>
  </si>
  <si>
    <t>136211501109</t>
  </si>
  <si>
    <t>周婷婷</t>
  </si>
  <si>
    <t>360781198910042969</t>
  </si>
  <si>
    <t>136211804209</t>
  </si>
  <si>
    <t>杨黎菁</t>
  </si>
  <si>
    <t>360781199209180620</t>
  </si>
  <si>
    <t>136211804401</t>
  </si>
  <si>
    <t>罗巧芸</t>
  </si>
  <si>
    <t>360781199507233647</t>
  </si>
  <si>
    <t>136211500107</t>
  </si>
  <si>
    <t>熊茵</t>
  </si>
  <si>
    <t>360781199607192061</t>
  </si>
  <si>
    <t>136211501105</t>
  </si>
  <si>
    <t>刘莉</t>
  </si>
  <si>
    <t>360734198911070027</t>
  </si>
  <si>
    <t>136211803008</t>
  </si>
  <si>
    <t>刘小雅</t>
  </si>
  <si>
    <t>360781199507262026</t>
  </si>
  <si>
    <t>136211802215</t>
  </si>
  <si>
    <t>吴燕青</t>
  </si>
  <si>
    <t>360781198901102069</t>
  </si>
  <si>
    <t>136211501426</t>
  </si>
  <si>
    <t>360781199711244722</t>
  </si>
  <si>
    <t>136211501309</t>
  </si>
  <si>
    <t>陈青青</t>
  </si>
  <si>
    <t>360781199412086322</t>
  </si>
  <si>
    <t>136010700219</t>
  </si>
  <si>
    <t>黄淑琴</t>
  </si>
  <si>
    <t>360781199501252628</t>
  </si>
  <si>
    <t>136211803118</t>
  </si>
  <si>
    <t>何静雯</t>
  </si>
  <si>
    <t>360781199510180021</t>
  </si>
  <si>
    <t>136211800307</t>
  </si>
  <si>
    <t>刘雯</t>
  </si>
  <si>
    <t>360781199312130621</t>
  </si>
  <si>
    <t>136211804411</t>
  </si>
  <si>
    <t>刘薇</t>
  </si>
  <si>
    <t>36078119940205292X</t>
  </si>
  <si>
    <t>136211802616</t>
  </si>
  <si>
    <t>刘迁</t>
  </si>
  <si>
    <t>360781199309165524</t>
  </si>
  <si>
    <t>136211803314</t>
  </si>
  <si>
    <t>赖婷</t>
  </si>
  <si>
    <t>360781199506012068</t>
  </si>
  <si>
    <t>136211804908</t>
  </si>
  <si>
    <t>刘岚</t>
  </si>
  <si>
    <t>360502199309083661</t>
  </si>
  <si>
    <t>136050500405</t>
  </si>
  <si>
    <t>张婷婷</t>
  </si>
  <si>
    <t>360781199601094727</t>
  </si>
  <si>
    <t>136211800403</t>
  </si>
  <si>
    <t>黄超</t>
  </si>
  <si>
    <t>360781199801282626</t>
  </si>
  <si>
    <t>136211500511</t>
  </si>
  <si>
    <t>王利梅</t>
  </si>
  <si>
    <t>360781199407062043</t>
  </si>
  <si>
    <t>136211804215</t>
  </si>
  <si>
    <t>钟月明</t>
  </si>
  <si>
    <t>360781199404280029</t>
  </si>
  <si>
    <t>136211500329</t>
  </si>
  <si>
    <t>肖春香</t>
  </si>
  <si>
    <t>360730199502251424</t>
  </si>
  <si>
    <t>136211802117</t>
  </si>
  <si>
    <t>刘宇君</t>
  </si>
  <si>
    <t>360781198905102963</t>
  </si>
  <si>
    <t>136211803323</t>
  </si>
  <si>
    <t>郭燕</t>
  </si>
  <si>
    <t>360781199406201021</t>
  </si>
  <si>
    <t>136211500510</t>
  </si>
  <si>
    <t>曾会会</t>
  </si>
  <si>
    <t>360781198911204261</t>
  </si>
  <si>
    <t>136211804007</t>
  </si>
  <si>
    <t>钟文琪</t>
  </si>
  <si>
    <t>360781199501103702</t>
  </si>
  <si>
    <t>136211500308</t>
  </si>
  <si>
    <t>刘璐</t>
  </si>
  <si>
    <t>360781199602152925</t>
  </si>
  <si>
    <t>136211500207</t>
  </si>
  <si>
    <t>李佳敏</t>
  </si>
  <si>
    <t>360781199503182942</t>
  </si>
  <si>
    <t>136211801604</t>
  </si>
  <si>
    <t>谢芳</t>
  </si>
  <si>
    <t>360781199404152043</t>
  </si>
  <si>
    <t>136211800308</t>
  </si>
  <si>
    <t>陈燕青</t>
  </si>
  <si>
    <t>360781199111176121</t>
  </si>
  <si>
    <t>136211501325</t>
  </si>
  <si>
    <t>杨慧敏</t>
  </si>
  <si>
    <t>360781199602220625</t>
  </si>
  <si>
    <t>136211803922</t>
  </si>
  <si>
    <t>刘洋</t>
  </si>
  <si>
    <t>360781199506152028</t>
  </si>
  <si>
    <t>136211804609</t>
  </si>
  <si>
    <t>曾舒野</t>
  </si>
  <si>
    <t>360781199510072629</t>
  </si>
  <si>
    <t>136211801519</t>
  </si>
  <si>
    <t>周雪云</t>
  </si>
  <si>
    <t>360781199411052964</t>
  </si>
  <si>
    <t>136211804607</t>
  </si>
  <si>
    <t>钟秋苹</t>
  </si>
  <si>
    <t>360781199708013624</t>
  </si>
  <si>
    <t>136211500213</t>
  </si>
  <si>
    <t>邹玲</t>
  </si>
  <si>
    <t>360733199505040525</t>
  </si>
  <si>
    <t>136211801603</t>
  </si>
  <si>
    <t>宋炜红</t>
  </si>
  <si>
    <t>360733199601032760</t>
  </si>
  <si>
    <t>136211800211</t>
  </si>
  <si>
    <t>叶远丽</t>
  </si>
  <si>
    <t>360781199506110063</t>
  </si>
  <si>
    <t>136211802523</t>
  </si>
  <si>
    <t>许丽红</t>
  </si>
  <si>
    <t>360781199403052040</t>
  </si>
  <si>
    <t>136060101129</t>
  </si>
  <si>
    <t>刘余</t>
  </si>
  <si>
    <t>360781199606264764</t>
  </si>
  <si>
    <t>136211803315</t>
  </si>
  <si>
    <t>钟燕骋</t>
  </si>
  <si>
    <t>360781199501080088</t>
  </si>
  <si>
    <t>136211500324</t>
  </si>
  <si>
    <t>曾金香</t>
  </si>
  <si>
    <t>360781199501055528</t>
  </si>
  <si>
    <t>136211500909</t>
  </si>
  <si>
    <t>钟娟明</t>
  </si>
  <si>
    <t>360721199610180049</t>
  </si>
  <si>
    <t>136211500523</t>
  </si>
  <si>
    <t>黄雅婷</t>
  </si>
  <si>
    <t>360781199503200047</t>
  </si>
  <si>
    <t>136211803924</t>
  </si>
  <si>
    <t>谢小培</t>
  </si>
  <si>
    <t>360781199508200126</t>
  </si>
  <si>
    <t>136211802325</t>
  </si>
  <si>
    <t>李丹</t>
  </si>
  <si>
    <t>360781199305231723</t>
  </si>
  <si>
    <t>136211804415</t>
  </si>
  <si>
    <t>梁瑶琪</t>
  </si>
  <si>
    <t>360781199707144227</t>
  </si>
  <si>
    <t>136211804601</t>
  </si>
  <si>
    <t>刘璐璐</t>
  </si>
  <si>
    <t>360781199402024240</t>
  </si>
  <si>
    <t>136211500417</t>
  </si>
  <si>
    <t>谢会铃</t>
  </si>
  <si>
    <t>360781199406111042</t>
  </si>
  <si>
    <t>136211801902</t>
  </si>
  <si>
    <t>丁婷</t>
  </si>
  <si>
    <t>360781199402224226</t>
  </si>
  <si>
    <t>136211801705</t>
  </si>
  <si>
    <t>刘冰倩</t>
  </si>
  <si>
    <t>360781199512310045</t>
  </si>
  <si>
    <t>136211802507</t>
  </si>
  <si>
    <t>张丹丹</t>
  </si>
  <si>
    <t>360781199305182925</t>
  </si>
  <si>
    <t>136211802521</t>
  </si>
  <si>
    <t>刘丹</t>
  </si>
  <si>
    <t>360781199502030103</t>
  </si>
  <si>
    <t>136211802213</t>
  </si>
  <si>
    <t>朱少茹</t>
  </si>
  <si>
    <t>360781199503091047</t>
  </si>
  <si>
    <t>136211501405</t>
  </si>
  <si>
    <t>刘怡璇</t>
  </si>
  <si>
    <t>360781199606042061</t>
  </si>
  <si>
    <t>136211803421</t>
  </si>
  <si>
    <t>熊俊芳</t>
  </si>
  <si>
    <t>360781199509300022</t>
  </si>
  <si>
    <t>136211500503</t>
  </si>
  <si>
    <t>曾  悦</t>
  </si>
  <si>
    <t>360781199508134229</t>
  </si>
  <si>
    <t>136015100401</t>
  </si>
  <si>
    <t>递补</t>
  </si>
  <si>
    <t>钟丽璇</t>
  </si>
  <si>
    <t>360781199501200043</t>
  </si>
  <si>
    <t>136211500117</t>
  </si>
  <si>
    <t>小学特岗语文</t>
  </si>
  <si>
    <t>许婷</t>
  </si>
  <si>
    <t>360733199501202742</t>
  </si>
  <si>
    <t>136211303802</t>
  </si>
  <si>
    <t>142</t>
  </si>
  <si>
    <t>1</t>
  </si>
  <si>
    <t>15970169663</t>
  </si>
  <si>
    <t>上午</t>
  </si>
  <si>
    <t>钟彤</t>
  </si>
  <si>
    <t>360781199603081022</t>
  </si>
  <si>
    <t>136211100310</t>
  </si>
  <si>
    <t>137.5</t>
  </si>
  <si>
    <t>2</t>
  </si>
  <si>
    <t>18770802902</t>
  </si>
  <si>
    <t>下午</t>
  </si>
  <si>
    <t>肖美珍</t>
  </si>
  <si>
    <t>360733199502121223</t>
  </si>
  <si>
    <t>136211304123</t>
  </si>
  <si>
    <t>134</t>
  </si>
  <si>
    <t>3</t>
  </si>
  <si>
    <t>18370958409</t>
  </si>
  <si>
    <t>王芳</t>
  </si>
  <si>
    <t>360731199808285383</t>
  </si>
  <si>
    <t>136211303104</t>
  </si>
  <si>
    <t>133</t>
  </si>
  <si>
    <t>4</t>
  </si>
  <si>
    <t>18720744075</t>
  </si>
  <si>
    <t>杨碧云</t>
  </si>
  <si>
    <t>360781199604200089</t>
  </si>
  <si>
    <t>136212602626</t>
  </si>
  <si>
    <t>128</t>
  </si>
  <si>
    <t>5</t>
  </si>
  <si>
    <t>13247009375</t>
  </si>
  <si>
    <t>宋玲芳</t>
  </si>
  <si>
    <t>360733199606092746</t>
  </si>
  <si>
    <t>136212602807</t>
  </si>
  <si>
    <t>127</t>
  </si>
  <si>
    <t>6</t>
  </si>
  <si>
    <t>18070492401</t>
  </si>
  <si>
    <t>邹培</t>
  </si>
  <si>
    <t>360781199310040040</t>
  </si>
  <si>
    <t>136211301320</t>
  </si>
  <si>
    <t>126</t>
  </si>
  <si>
    <t>7</t>
  </si>
  <si>
    <t>14796761422</t>
  </si>
  <si>
    <t>赖薇</t>
  </si>
  <si>
    <t>360733199212138326</t>
  </si>
  <si>
    <t>136211305026</t>
  </si>
  <si>
    <t>18379717153</t>
  </si>
  <si>
    <t>刘丽萍</t>
  </si>
  <si>
    <t>360731199611114820</t>
  </si>
  <si>
    <t>136211300913</t>
  </si>
  <si>
    <t>124.5</t>
  </si>
  <si>
    <t>9</t>
  </si>
  <si>
    <t>18379740082</t>
  </si>
  <si>
    <t>吴会明</t>
  </si>
  <si>
    <t>36073319961002130X</t>
  </si>
  <si>
    <t>136212602202</t>
  </si>
  <si>
    <t>122</t>
  </si>
  <si>
    <t>10</t>
  </si>
  <si>
    <t>18214943201</t>
  </si>
  <si>
    <t>宋丽丽</t>
  </si>
  <si>
    <t>360733199601290049</t>
  </si>
  <si>
    <t>136211100202</t>
  </si>
  <si>
    <t>121.5</t>
  </si>
  <si>
    <t>11</t>
  </si>
  <si>
    <t>18460369531</t>
  </si>
  <si>
    <t>廖娟</t>
  </si>
  <si>
    <t>360730199510052345</t>
  </si>
  <si>
    <t>136211100612</t>
  </si>
  <si>
    <t>120.5</t>
  </si>
  <si>
    <t>12</t>
  </si>
  <si>
    <t>15728859060</t>
  </si>
  <si>
    <t>钟琦</t>
  </si>
  <si>
    <t>男</t>
  </si>
  <si>
    <t>36078119940714361X</t>
  </si>
  <si>
    <t>136212601425</t>
  </si>
  <si>
    <t>120</t>
  </si>
  <si>
    <t>13</t>
  </si>
  <si>
    <t>15170733644</t>
  </si>
  <si>
    <t>朱悦</t>
  </si>
  <si>
    <t>36078119960212422X</t>
  </si>
  <si>
    <t>136211303103</t>
  </si>
  <si>
    <t>119.5</t>
  </si>
  <si>
    <t>14</t>
  </si>
  <si>
    <t>13979736163</t>
  </si>
  <si>
    <t>刘秦</t>
  </si>
  <si>
    <t>360781199510210083</t>
  </si>
  <si>
    <t>136211301915</t>
  </si>
  <si>
    <t>18379724861</t>
  </si>
  <si>
    <t>林芸</t>
  </si>
  <si>
    <t>360781199405185824</t>
  </si>
  <si>
    <t>136211302614</t>
  </si>
  <si>
    <t>119</t>
  </si>
  <si>
    <t>16</t>
  </si>
  <si>
    <t>18770802760</t>
  </si>
  <si>
    <t>彭丽芳</t>
  </si>
  <si>
    <t>360781199508144224</t>
  </si>
  <si>
    <t>136211303422</t>
  </si>
  <si>
    <t>117.5</t>
  </si>
  <si>
    <t>17</t>
  </si>
  <si>
    <t>15727755446</t>
  </si>
  <si>
    <t>赖有微</t>
  </si>
  <si>
    <t>360733199403062803</t>
  </si>
  <si>
    <t>136212600925</t>
  </si>
  <si>
    <t>18770750743</t>
  </si>
  <si>
    <t>彭绮霞</t>
  </si>
  <si>
    <t>360733199309142727</t>
  </si>
  <si>
    <t>136211304927</t>
  </si>
  <si>
    <t>116</t>
  </si>
  <si>
    <t>19</t>
  </si>
  <si>
    <t>18270832521</t>
  </si>
  <si>
    <t>钟静</t>
  </si>
  <si>
    <t>360781199501105820</t>
  </si>
  <si>
    <t>136212602403</t>
  </si>
  <si>
    <t>114.5</t>
  </si>
  <si>
    <t>20</t>
  </si>
  <si>
    <t>18270710326</t>
  </si>
  <si>
    <t>江会敏</t>
  </si>
  <si>
    <t>360731199405107320</t>
  </si>
  <si>
    <t>136211300104</t>
  </si>
  <si>
    <t>112.5</t>
  </si>
  <si>
    <t>21</t>
  </si>
  <si>
    <t>18779750995</t>
  </si>
  <si>
    <t>陈平霞</t>
  </si>
  <si>
    <t>360429198911191227</t>
  </si>
  <si>
    <t>136211303401</t>
  </si>
  <si>
    <t>15297858540</t>
  </si>
  <si>
    <t>谢秋霞</t>
  </si>
  <si>
    <t>360733199202034523</t>
  </si>
  <si>
    <t>136211301315</t>
  </si>
  <si>
    <t>15770707048</t>
  </si>
  <si>
    <t>方称秀</t>
  </si>
  <si>
    <t>360731199607273845</t>
  </si>
  <si>
    <t>136212600711</t>
  </si>
  <si>
    <t>112</t>
  </si>
  <si>
    <t>24</t>
  </si>
  <si>
    <t>15180257317</t>
  </si>
  <si>
    <t>邹琪</t>
  </si>
  <si>
    <t>360781199412084722</t>
  </si>
  <si>
    <t>136211301409</t>
  </si>
  <si>
    <t>111</t>
  </si>
  <si>
    <t>25</t>
  </si>
  <si>
    <t>18070258790</t>
  </si>
  <si>
    <t>王莹</t>
  </si>
  <si>
    <t>360731199411105348</t>
  </si>
  <si>
    <t>136211302912</t>
  </si>
  <si>
    <t>110</t>
  </si>
  <si>
    <t>26</t>
  </si>
  <si>
    <t>13767745458</t>
  </si>
  <si>
    <t>赖天云</t>
  </si>
  <si>
    <t>360781199408160024</t>
  </si>
  <si>
    <t>136211100629</t>
  </si>
  <si>
    <t>109.5</t>
  </si>
  <si>
    <t>27</t>
  </si>
  <si>
    <t>15970969146</t>
  </si>
  <si>
    <t>刘惠茜</t>
  </si>
  <si>
    <t>360781199012260029</t>
  </si>
  <si>
    <t>136211303002</t>
  </si>
  <si>
    <t>108</t>
  </si>
  <si>
    <t>28</t>
  </si>
  <si>
    <t>15979726756</t>
  </si>
  <si>
    <t>刘梦云</t>
  </si>
  <si>
    <t>360781199208113645</t>
  </si>
  <si>
    <t>136211302218</t>
  </si>
  <si>
    <t>107</t>
  </si>
  <si>
    <t>29</t>
  </si>
  <si>
    <t>18170493719</t>
  </si>
  <si>
    <t>刘志情</t>
  </si>
  <si>
    <t>360781199502102947</t>
  </si>
  <si>
    <t>136212600517</t>
  </si>
  <si>
    <t>106.5</t>
  </si>
  <si>
    <t>30</t>
  </si>
  <si>
    <t>15807000979</t>
  </si>
  <si>
    <t>胡书婷</t>
  </si>
  <si>
    <t>360781199310140068</t>
  </si>
  <si>
    <t>136211304228</t>
  </si>
  <si>
    <t>106</t>
  </si>
  <si>
    <t>31</t>
  </si>
  <si>
    <t>15179070752</t>
  </si>
  <si>
    <t>赖玲</t>
  </si>
  <si>
    <t>360731199510093821</t>
  </si>
  <si>
    <t>136211303611</t>
  </si>
  <si>
    <t>105.5</t>
  </si>
  <si>
    <t>32</t>
  </si>
  <si>
    <t>15270814715</t>
  </si>
  <si>
    <t>小学统招数学</t>
  </si>
  <si>
    <t>杨巧文</t>
  </si>
  <si>
    <t>36078119930626202X</t>
  </si>
  <si>
    <t>136212001011</t>
  </si>
  <si>
    <t>刘春山</t>
  </si>
  <si>
    <t>360781199503122915</t>
  </si>
  <si>
    <t>136017503015</t>
  </si>
  <si>
    <t>谢艳华</t>
  </si>
  <si>
    <t>360781199605094724</t>
  </si>
  <si>
    <t>136212002915</t>
  </si>
  <si>
    <t>邓莉</t>
  </si>
  <si>
    <t>360781199712260062</t>
  </si>
  <si>
    <t>136212000702</t>
  </si>
  <si>
    <t>邱云</t>
  </si>
  <si>
    <t>360781199411053641</t>
  </si>
  <si>
    <t>136017502811</t>
  </si>
  <si>
    <t>李秀林</t>
  </si>
  <si>
    <t>36078119931201062X</t>
  </si>
  <si>
    <t>136212001101</t>
  </si>
  <si>
    <t>刘燕</t>
  </si>
  <si>
    <t>360781199303101044</t>
  </si>
  <si>
    <t>136212000212</t>
  </si>
  <si>
    <t>刘丽梅</t>
  </si>
  <si>
    <t>360781199602054225</t>
  </si>
  <si>
    <t>136212003614</t>
  </si>
  <si>
    <t>杨奕</t>
  </si>
  <si>
    <t>360781199405040027</t>
  </si>
  <si>
    <t>136210600909</t>
  </si>
  <si>
    <t>赖小琴</t>
  </si>
  <si>
    <t>360781199503066327</t>
  </si>
  <si>
    <t>136210600507</t>
  </si>
  <si>
    <t>朱路群</t>
  </si>
  <si>
    <t>360781199412221029</t>
  </si>
  <si>
    <t>136212000608</t>
  </si>
  <si>
    <t>黄一虹</t>
  </si>
  <si>
    <t>360781199608266325</t>
  </si>
  <si>
    <t>136017501013</t>
  </si>
  <si>
    <t>张桂兵</t>
  </si>
  <si>
    <t>36078119960121635X</t>
  </si>
  <si>
    <t>136210600915</t>
  </si>
  <si>
    <t>谢燕红</t>
  </si>
  <si>
    <t>360781199603210082</t>
  </si>
  <si>
    <t>136212000305</t>
  </si>
  <si>
    <t>杨雅</t>
  </si>
  <si>
    <t>360781199511284244</t>
  </si>
  <si>
    <t>136212002609</t>
  </si>
  <si>
    <t>朱妍桥</t>
  </si>
  <si>
    <t>360781199308120068</t>
  </si>
  <si>
    <t>136212000916</t>
  </si>
  <si>
    <t>钟丹平</t>
  </si>
  <si>
    <t>360781199008242047</t>
  </si>
  <si>
    <t>136210600213</t>
  </si>
  <si>
    <t>李欢</t>
  </si>
  <si>
    <t>360781199610122961</t>
  </si>
  <si>
    <t>136212003325</t>
  </si>
  <si>
    <t>曾小燕</t>
  </si>
  <si>
    <t>360781199005271029</t>
  </si>
  <si>
    <t>136212003215</t>
  </si>
  <si>
    <t>朱敏</t>
  </si>
  <si>
    <t>360781199403112058</t>
  </si>
  <si>
    <t>136212004021</t>
  </si>
  <si>
    <t>谢功贤</t>
  </si>
  <si>
    <t>360781199605121016</t>
  </si>
  <si>
    <t>136212001601</t>
  </si>
  <si>
    <t>谢雨青</t>
  </si>
  <si>
    <t>360781199403202926</t>
  </si>
  <si>
    <t>136212000105</t>
  </si>
  <si>
    <t>王秀婷</t>
  </si>
  <si>
    <t>360781199706193641</t>
  </si>
  <si>
    <t>136212002306</t>
  </si>
  <si>
    <t>肖小清</t>
  </si>
  <si>
    <t>360781199202256127</t>
  </si>
  <si>
    <t>136013202023</t>
  </si>
  <si>
    <t>李小园</t>
  </si>
  <si>
    <t>360781199208105522</t>
  </si>
  <si>
    <t>136212000901</t>
  </si>
  <si>
    <t>陈燕平</t>
  </si>
  <si>
    <t>360781199111246142</t>
  </si>
  <si>
    <t>136212001506</t>
  </si>
  <si>
    <t>吕小莲</t>
  </si>
  <si>
    <t>360781199201100147</t>
  </si>
  <si>
    <t>136212000425</t>
  </si>
  <si>
    <t>朱瑞全</t>
  </si>
  <si>
    <t>360781198504151035</t>
  </si>
  <si>
    <t>136212002604</t>
  </si>
  <si>
    <t>刘欢</t>
  </si>
  <si>
    <t>360781199703122928</t>
  </si>
  <si>
    <t>136212002217</t>
  </si>
  <si>
    <t>周春鑫</t>
  </si>
  <si>
    <t>360781199509203054</t>
  </si>
  <si>
    <t>136013202209</t>
  </si>
  <si>
    <t>李连英</t>
  </si>
  <si>
    <t>360781199105135526</t>
  </si>
  <si>
    <t>136212003722</t>
  </si>
  <si>
    <t>温婷</t>
  </si>
  <si>
    <t>360781199607040068</t>
  </si>
  <si>
    <t>136212003023</t>
  </si>
  <si>
    <t>刘琼玲</t>
  </si>
  <si>
    <t>360781199704292929</t>
  </si>
  <si>
    <t>136212002424</t>
  </si>
  <si>
    <t>肖洒</t>
  </si>
  <si>
    <t>360781199306153413</t>
  </si>
  <si>
    <t>136212002503</t>
  </si>
  <si>
    <t>钟雪锋</t>
  </si>
  <si>
    <t>360781198410193613</t>
  </si>
  <si>
    <t>136210600910</t>
  </si>
  <si>
    <t>杨婧</t>
  </si>
  <si>
    <t>360781199408240104</t>
  </si>
  <si>
    <t>136212001319</t>
  </si>
  <si>
    <t>许瑞阳</t>
  </si>
  <si>
    <t>360781198912032019</t>
  </si>
  <si>
    <t>136212001103</t>
  </si>
  <si>
    <t>胡苏雯</t>
  </si>
  <si>
    <t>360781199612180620</t>
  </si>
  <si>
    <t>136212003110</t>
  </si>
  <si>
    <t>杨顺钦</t>
  </si>
  <si>
    <t>360781199410280666</t>
  </si>
  <si>
    <t>136212004007</t>
  </si>
  <si>
    <t>梁立梅</t>
  </si>
  <si>
    <t>360781199412184221</t>
  </si>
  <si>
    <t>136017502803</t>
  </si>
  <si>
    <t>刘保华</t>
  </si>
  <si>
    <t>360781198612256328</t>
  </si>
  <si>
    <t>136210600126</t>
  </si>
  <si>
    <t>危素云</t>
  </si>
  <si>
    <t>360781199208200028</t>
  </si>
  <si>
    <t>136212000524</t>
  </si>
  <si>
    <t>杨星</t>
  </si>
  <si>
    <t>360781199505274728</t>
  </si>
  <si>
    <t>136212001309</t>
  </si>
  <si>
    <t>何春兰</t>
  </si>
  <si>
    <t>360730199103210924</t>
  </si>
  <si>
    <t>136212001123</t>
  </si>
  <si>
    <t>宋莹</t>
  </si>
  <si>
    <t>360733199003192764</t>
  </si>
  <si>
    <t>136210600617</t>
  </si>
  <si>
    <t>梁苏祥</t>
  </si>
  <si>
    <t>360781199010054256</t>
  </si>
  <si>
    <t>136210600427</t>
  </si>
  <si>
    <t>杨思睿</t>
  </si>
  <si>
    <t>36078119880913202X</t>
  </si>
  <si>
    <t>136210600625</t>
  </si>
  <si>
    <t>毛玲玲</t>
  </si>
  <si>
    <t>36078119930410102X</t>
  </si>
  <si>
    <t>136212001820</t>
  </si>
  <si>
    <t>谢赟</t>
  </si>
  <si>
    <t>360781199403090047</t>
  </si>
  <si>
    <t>136212000725</t>
  </si>
  <si>
    <t>谢鹭</t>
  </si>
  <si>
    <t>36078119950326012X</t>
  </si>
  <si>
    <t>136212000307</t>
  </si>
  <si>
    <t>李梦瑶</t>
  </si>
  <si>
    <t>362502199304022060</t>
  </si>
  <si>
    <t>136250203605</t>
  </si>
  <si>
    <t>刘莎莎</t>
  </si>
  <si>
    <t>510823199104249345</t>
  </si>
  <si>
    <t>136212003026</t>
  </si>
  <si>
    <t>邹青青</t>
  </si>
  <si>
    <t>360781199402254724</t>
  </si>
  <si>
    <t>136212002509</t>
  </si>
  <si>
    <t>杨茜</t>
  </si>
  <si>
    <t>360781199706272024</t>
  </si>
  <si>
    <t>136212003827</t>
  </si>
  <si>
    <t>杨志芸</t>
  </si>
  <si>
    <t>36078119911228006X</t>
  </si>
  <si>
    <t>136212002112</t>
  </si>
  <si>
    <t>廖叶群</t>
  </si>
  <si>
    <t>36078119950912062X</t>
  </si>
  <si>
    <t>136212003307</t>
  </si>
  <si>
    <t>谢鹏</t>
  </si>
  <si>
    <t>360781199511162917</t>
  </si>
  <si>
    <t>136212000121</t>
  </si>
  <si>
    <t>周苗</t>
  </si>
  <si>
    <t>362202199108222341</t>
  </si>
  <si>
    <t>136212001116</t>
  </si>
  <si>
    <t>宋贤鹏</t>
  </si>
  <si>
    <t>36078119900103101X</t>
  </si>
  <si>
    <t>136212003517</t>
  </si>
  <si>
    <t>周群</t>
  </si>
  <si>
    <t>360781198811062980</t>
  </si>
  <si>
    <t>136212003009</t>
  </si>
  <si>
    <t>朱慧</t>
  </si>
  <si>
    <t>360781199209230042</t>
  </si>
  <si>
    <t>136212003203</t>
  </si>
  <si>
    <t>刘友文</t>
  </si>
  <si>
    <t>360781199609043625</t>
  </si>
  <si>
    <t>136212003224</t>
  </si>
  <si>
    <t>曾凤</t>
  </si>
  <si>
    <t>360781199412076829</t>
  </si>
  <si>
    <t>136210600505</t>
  </si>
  <si>
    <t>梁佳欣</t>
  </si>
  <si>
    <t>360781199412124229</t>
  </si>
  <si>
    <t>136212002517</t>
  </si>
  <si>
    <t>曾伢梅</t>
  </si>
  <si>
    <t>360781199309205522</t>
  </si>
  <si>
    <t>136060102907</t>
  </si>
  <si>
    <t>刘永辉</t>
  </si>
  <si>
    <t>360781199406166836</t>
  </si>
  <si>
    <t>136212000718</t>
  </si>
  <si>
    <t>朱建</t>
  </si>
  <si>
    <t>360781198811160097</t>
  </si>
  <si>
    <t>136212001704</t>
  </si>
  <si>
    <t>罗晓芳</t>
  </si>
  <si>
    <t>36078119931106364X</t>
  </si>
  <si>
    <t>136212000921</t>
  </si>
  <si>
    <t>赖娟霞</t>
  </si>
  <si>
    <t>360781199502120029</t>
  </si>
  <si>
    <t>136212004023</t>
  </si>
  <si>
    <t>张欣芸</t>
  </si>
  <si>
    <t>360781199604032943</t>
  </si>
  <si>
    <t>136060103222</t>
  </si>
  <si>
    <t>杨瑜</t>
  </si>
  <si>
    <t>360781199301160622</t>
  </si>
  <si>
    <t>136212001627</t>
  </si>
  <si>
    <t>熊溪</t>
  </si>
  <si>
    <t>360781199404180087</t>
  </si>
  <si>
    <t>136212000408</t>
  </si>
  <si>
    <t>360781199512060023</t>
  </si>
  <si>
    <t>136212001420</t>
  </si>
  <si>
    <t>朱岭</t>
  </si>
  <si>
    <t>36078119880419001X</t>
  </si>
  <si>
    <t>136210600206</t>
  </si>
  <si>
    <t>江帆</t>
  </si>
  <si>
    <t>360781198409140020</t>
  </si>
  <si>
    <t>136212001318</t>
  </si>
  <si>
    <t>谢小丽</t>
  </si>
  <si>
    <t>362102198311022943</t>
  </si>
  <si>
    <t>136212003228</t>
  </si>
  <si>
    <t>刘艳华</t>
  </si>
  <si>
    <t>36078119911124362X</t>
  </si>
  <si>
    <t>136210600204</t>
  </si>
  <si>
    <t>梁云霞</t>
  </si>
  <si>
    <t>360781198404104282</t>
  </si>
  <si>
    <t>136212003126</t>
  </si>
  <si>
    <t>罗龙</t>
  </si>
  <si>
    <t>360781199610050013</t>
  </si>
  <si>
    <t>136060103009</t>
  </si>
  <si>
    <t>李芳</t>
  </si>
  <si>
    <t>360781199403265521</t>
  </si>
  <si>
    <t>136212000201</t>
  </si>
  <si>
    <t>钟明珊</t>
  </si>
  <si>
    <t>360781198706041045</t>
  </si>
  <si>
    <t>136017502314</t>
  </si>
  <si>
    <t>陈石屏</t>
  </si>
  <si>
    <t>360781199209077041</t>
  </si>
  <si>
    <t>136212000603</t>
  </si>
  <si>
    <t>邹隆</t>
  </si>
  <si>
    <t>360781199604044733</t>
  </si>
  <si>
    <t>136060101903</t>
  </si>
  <si>
    <t>刘丹琦</t>
  </si>
  <si>
    <t>360781199208100086</t>
  </si>
  <si>
    <t>136212003624</t>
  </si>
  <si>
    <t>陈颖</t>
  </si>
  <si>
    <t>360781199510015894</t>
  </si>
  <si>
    <t>136212003822</t>
  </si>
  <si>
    <t>邓书琴</t>
  </si>
  <si>
    <t>360781198905182924</t>
  </si>
  <si>
    <t>136230600715</t>
  </si>
  <si>
    <t>钟文莉</t>
  </si>
  <si>
    <t>360781199105243623</t>
  </si>
  <si>
    <t>136212000317</t>
  </si>
  <si>
    <t>罗金山</t>
  </si>
  <si>
    <t>360781199710123638</t>
  </si>
  <si>
    <t>136212003819</t>
  </si>
  <si>
    <t>刘垚</t>
  </si>
  <si>
    <t>360781198711130077</t>
  </si>
  <si>
    <t>136212001726</t>
  </si>
  <si>
    <t>杨丽君</t>
  </si>
  <si>
    <t>360781198701110048</t>
  </si>
  <si>
    <t>136212003223</t>
  </si>
  <si>
    <t>可能会来</t>
  </si>
  <si>
    <t>曾玲</t>
  </si>
  <si>
    <t>360781199405042620</t>
  </si>
  <si>
    <t>136212000314</t>
  </si>
  <si>
    <t>许瑞聪</t>
  </si>
  <si>
    <t>360781198808102021</t>
  </si>
  <si>
    <t>136210600604</t>
  </si>
  <si>
    <t>李萍</t>
  </si>
  <si>
    <t>360781199409232966</t>
  </si>
  <si>
    <t>136212000911</t>
  </si>
  <si>
    <t>赖亮亮</t>
  </si>
  <si>
    <t>360781198607154220</t>
  </si>
  <si>
    <t>136212001909</t>
  </si>
  <si>
    <t>钟丽萍</t>
  </si>
  <si>
    <t>360781198806052083</t>
  </si>
  <si>
    <t>136212003825</t>
  </si>
  <si>
    <t>钟娟</t>
  </si>
  <si>
    <t>36078119900502364X</t>
  </si>
  <si>
    <t>136212002912</t>
  </si>
  <si>
    <t>杨俊雅</t>
  </si>
  <si>
    <t>360781199010020021</t>
  </si>
  <si>
    <t>136212000620</t>
  </si>
  <si>
    <t>钟赞文</t>
  </si>
  <si>
    <t>360781199310052017</t>
  </si>
  <si>
    <t>136212002817</t>
  </si>
  <si>
    <t>邓芬芬</t>
  </si>
  <si>
    <t>360122198906162762</t>
  </si>
  <si>
    <t>136212002902</t>
  </si>
  <si>
    <t>许逸婷</t>
  </si>
  <si>
    <t>360781199502092689</t>
  </si>
  <si>
    <t>136212002225</t>
  </si>
  <si>
    <t>许玉棠</t>
  </si>
  <si>
    <t>360781198507192019</t>
  </si>
  <si>
    <t>136212003219</t>
  </si>
  <si>
    <t>小学特岗数学</t>
  </si>
  <si>
    <t>钟颖</t>
  </si>
  <si>
    <t>360781199610041029</t>
  </si>
  <si>
    <t>136210400117</t>
  </si>
  <si>
    <t>127.5</t>
  </si>
  <si>
    <t>15387845643</t>
  </si>
  <si>
    <t>钟玉</t>
  </si>
  <si>
    <t>360781199304141021</t>
  </si>
  <si>
    <t>136211902326</t>
  </si>
  <si>
    <t>18178975247</t>
  </si>
  <si>
    <t>郭金城</t>
  </si>
  <si>
    <t>360731199510158920</t>
  </si>
  <si>
    <t>136211901430</t>
  </si>
  <si>
    <t>18270979146</t>
  </si>
  <si>
    <t>巫晓敏</t>
  </si>
  <si>
    <t>360782199508241725</t>
  </si>
  <si>
    <t>136211902130</t>
  </si>
  <si>
    <t>15079916112</t>
  </si>
  <si>
    <t>陈聪</t>
  </si>
  <si>
    <t>36078119970222552X</t>
  </si>
  <si>
    <t>136211902726</t>
  </si>
  <si>
    <t>118.5</t>
  </si>
  <si>
    <t>18146685884</t>
  </si>
  <si>
    <t>刘贱娣</t>
  </si>
  <si>
    <t>360781199510090640</t>
  </si>
  <si>
    <t>136211900213</t>
  </si>
  <si>
    <t>18370958830</t>
  </si>
  <si>
    <t>刘路</t>
  </si>
  <si>
    <t>360733199703161221</t>
  </si>
  <si>
    <t>136210400309</t>
  </si>
  <si>
    <t>15170636816</t>
  </si>
  <si>
    <t>张翠燕</t>
  </si>
  <si>
    <t>360733199501135324</t>
  </si>
  <si>
    <t>136210400402</t>
  </si>
  <si>
    <t>113</t>
  </si>
  <si>
    <t>8</t>
  </si>
  <si>
    <t>18393448543</t>
  </si>
  <si>
    <t>供希</t>
  </si>
  <si>
    <t>362526199609034725</t>
  </si>
  <si>
    <t>136211901722</t>
  </si>
  <si>
    <t>110.5</t>
  </si>
  <si>
    <t>15720997949</t>
  </si>
  <si>
    <t>罗秋红</t>
  </si>
  <si>
    <t>360731199503282982</t>
  </si>
  <si>
    <t>136210400320</t>
  </si>
  <si>
    <t>18370965151</t>
  </si>
  <si>
    <t>刘登辉</t>
  </si>
  <si>
    <t>360781199401126333</t>
  </si>
  <si>
    <t>136211903524</t>
  </si>
  <si>
    <t>108.5</t>
  </si>
  <si>
    <t>18770078931</t>
  </si>
  <si>
    <t>彭辉</t>
  </si>
  <si>
    <t>360733199508132716</t>
  </si>
  <si>
    <t>136210400824</t>
  </si>
  <si>
    <t>105</t>
  </si>
  <si>
    <t>15270814839</t>
  </si>
  <si>
    <t>钟山东</t>
  </si>
  <si>
    <t>360781199410203679</t>
  </si>
  <si>
    <t>136211903206</t>
  </si>
  <si>
    <t>104.5</t>
  </si>
  <si>
    <t>17770751020</t>
  </si>
  <si>
    <t>谢艺梅</t>
  </si>
  <si>
    <t>360781199708140025</t>
  </si>
  <si>
    <t>136210400120</t>
  </si>
  <si>
    <t>103.5</t>
  </si>
  <si>
    <t>18370958962</t>
  </si>
  <si>
    <t>谢金亮</t>
  </si>
  <si>
    <t>360781199108301016</t>
  </si>
  <si>
    <t>136211900311</t>
  </si>
  <si>
    <t>101.5</t>
  </si>
  <si>
    <t>15</t>
  </si>
  <si>
    <t>18179709790</t>
  </si>
  <si>
    <t>李佩君</t>
  </si>
  <si>
    <t>36078119960911004X</t>
  </si>
  <si>
    <t>136211903027</t>
  </si>
  <si>
    <t>101</t>
  </si>
  <si>
    <t>18370967832</t>
  </si>
  <si>
    <t>丁安</t>
  </si>
  <si>
    <t>360781199512122060</t>
  </si>
  <si>
    <t>136211902512</t>
  </si>
  <si>
    <t>18270715287</t>
  </si>
  <si>
    <t>刘飞</t>
  </si>
  <si>
    <t>360781199311256310</t>
  </si>
  <si>
    <t>136211900801</t>
  </si>
  <si>
    <t>100.5</t>
  </si>
  <si>
    <t>18</t>
  </si>
  <si>
    <t>18046772328</t>
  </si>
  <si>
    <t>刘金娣</t>
  </si>
  <si>
    <t>360731199809201727</t>
  </si>
  <si>
    <t>136210400818</t>
  </si>
  <si>
    <t>18370965033</t>
  </si>
  <si>
    <t>李路平</t>
  </si>
  <si>
    <t>360781199504255525</t>
  </si>
  <si>
    <t>136211900423</t>
  </si>
  <si>
    <t>100</t>
  </si>
  <si>
    <t>18870683756</t>
  </si>
  <si>
    <t>卢淑红</t>
  </si>
  <si>
    <t>360781199410050027</t>
  </si>
  <si>
    <t>136210400628</t>
  </si>
  <si>
    <t>98</t>
  </si>
  <si>
    <t>15870735932</t>
  </si>
  <si>
    <t>朱丽平</t>
  </si>
  <si>
    <t>360731199502152625</t>
  </si>
  <si>
    <t>136210401101</t>
  </si>
  <si>
    <t>15270762423</t>
  </si>
  <si>
    <t>杨平</t>
  </si>
  <si>
    <t>360781199306202617</t>
  </si>
  <si>
    <t>136211901729</t>
  </si>
  <si>
    <t>96</t>
  </si>
  <si>
    <t>23</t>
  </si>
  <si>
    <t>18146681710</t>
  </si>
  <si>
    <t>陈荣青</t>
  </si>
  <si>
    <t>36078119910501613X</t>
  </si>
  <si>
    <t>136210400603</t>
  </si>
  <si>
    <t>95.5</t>
  </si>
  <si>
    <t>18720761101</t>
  </si>
  <si>
    <t>涂玉奇</t>
  </si>
  <si>
    <t>360733199511100045</t>
  </si>
  <si>
    <t>136211902626</t>
  </si>
  <si>
    <t>93.5</t>
  </si>
  <si>
    <t>18270710189</t>
  </si>
  <si>
    <t>钟奕</t>
  </si>
  <si>
    <t>36078119940304362X</t>
  </si>
  <si>
    <t>136211903029</t>
  </si>
  <si>
    <t>91.5</t>
  </si>
  <si>
    <t>15083580803</t>
  </si>
  <si>
    <t>陈兰芳</t>
  </si>
  <si>
    <t>36078119980430582X</t>
  </si>
  <si>
    <t>136211902304</t>
  </si>
  <si>
    <t>91</t>
  </si>
  <si>
    <t>18370958641</t>
  </si>
  <si>
    <t>陈慧艺</t>
  </si>
  <si>
    <t>360781199412026143</t>
  </si>
  <si>
    <t>136211900729</t>
  </si>
  <si>
    <t>88</t>
  </si>
  <si>
    <t>18370958713</t>
  </si>
  <si>
    <t>梁美凤</t>
  </si>
  <si>
    <t>360781198908014221</t>
  </si>
  <si>
    <t>136210401128</t>
  </si>
  <si>
    <t>86</t>
  </si>
  <si>
    <t>15179064322</t>
  </si>
  <si>
    <t>宋俊</t>
  </si>
  <si>
    <t>360781199110064216</t>
  </si>
  <si>
    <t>136211901103</t>
  </si>
  <si>
    <t>85.5</t>
  </si>
  <si>
    <t>18370433411</t>
  </si>
  <si>
    <t>袁俊英</t>
  </si>
  <si>
    <t>360781199503046625</t>
  </si>
  <si>
    <t>136211902703</t>
  </si>
  <si>
    <t>18970716309</t>
  </si>
  <si>
    <t>王敏祺</t>
  </si>
  <si>
    <t>360781199512270143</t>
  </si>
  <si>
    <t>136210400611</t>
  </si>
  <si>
    <t>85</t>
  </si>
  <si>
    <t>15717074362</t>
  </si>
  <si>
    <t>小学统招英语</t>
  </si>
  <si>
    <t>张舒娜</t>
  </si>
  <si>
    <t>360781199211065541</t>
  </si>
  <si>
    <t>136212104102</t>
  </si>
  <si>
    <t>李婷</t>
  </si>
  <si>
    <t>360781199409161723</t>
  </si>
  <si>
    <t>136212103705</t>
  </si>
  <si>
    <t>胡文婷</t>
  </si>
  <si>
    <t>360781199609130067</t>
  </si>
  <si>
    <t>136017600409</t>
  </si>
  <si>
    <t>杨梦帆</t>
  </si>
  <si>
    <t>360781199603052029</t>
  </si>
  <si>
    <t>136212102005</t>
  </si>
  <si>
    <t>许娟</t>
  </si>
  <si>
    <t>360781199507052045</t>
  </si>
  <si>
    <t>136050502401</t>
  </si>
  <si>
    <t>陈连福</t>
  </si>
  <si>
    <t>360781199306195824</t>
  </si>
  <si>
    <t>136212103420</t>
  </si>
  <si>
    <t>赖华</t>
  </si>
  <si>
    <t>360781199802014762</t>
  </si>
  <si>
    <t>136212104105</t>
  </si>
  <si>
    <t>钟娜</t>
  </si>
  <si>
    <t>36078119960121002X</t>
  </si>
  <si>
    <t>136212104128</t>
  </si>
  <si>
    <t>杨凯悦</t>
  </si>
  <si>
    <t>360781199302132949</t>
  </si>
  <si>
    <t>136212101321</t>
  </si>
  <si>
    <t>赖丽玲</t>
  </si>
  <si>
    <t>360781198801034249</t>
  </si>
  <si>
    <t>136212102207</t>
  </si>
  <si>
    <t>钟丽丽</t>
  </si>
  <si>
    <t>360781199403253627</t>
  </si>
  <si>
    <t>136212102102</t>
  </si>
  <si>
    <t>范赣花</t>
  </si>
  <si>
    <t>360781199109132066</t>
  </si>
  <si>
    <t>136212103429</t>
  </si>
  <si>
    <t>刘素群</t>
  </si>
  <si>
    <t>360781199309274229</t>
  </si>
  <si>
    <t>136212102417</t>
  </si>
  <si>
    <t>丁璐</t>
  </si>
  <si>
    <t>360781199710270101</t>
  </si>
  <si>
    <t>136212100803</t>
  </si>
  <si>
    <t>李文辉</t>
  </si>
  <si>
    <t>36078119950315006X</t>
  </si>
  <si>
    <t>136017600810</t>
  </si>
  <si>
    <t>朱美山</t>
  </si>
  <si>
    <t>360781199312083423</t>
  </si>
  <si>
    <t>136212103720</t>
  </si>
  <si>
    <t>陈来发</t>
  </si>
  <si>
    <t>360731199501159227</t>
  </si>
  <si>
    <t>136212101311</t>
  </si>
  <si>
    <t>曾玉文</t>
  </si>
  <si>
    <t>360781199409122927</t>
  </si>
  <si>
    <t>136212102016</t>
  </si>
  <si>
    <t>毛丽婷</t>
  </si>
  <si>
    <t>360781199405201046</t>
  </si>
  <si>
    <t>136212104015</t>
  </si>
  <si>
    <t>刘娟娟</t>
  </si>
  <si>
    <t>360781199102164241</t>
  </si>
  <si>
    <t>136212103606</t>
  </si>
  <si>
    <t>廖俊婷</t>
  </si>
  <si>
    <t>360781198607190627</t>
  </si>
  <si>
    <t>136212103930</t>
  </si>
  <si>
    <t>李琳</t>
  </si>
  <si>
    <t>360781199008310046</t>
  </si>
  <si>
    <t>136212101208</t>
  </si>
  <si>
    <t>宋凯英</t>
  </si>
  <si>
    <t>360781199612024222</t>
  </si>
  <si>
    <t>136212102904</t>
  </si>
  <si>
    <t>赖娟玲</t>
  </si>
  <si>
    <t>360781199111165529</t>
  </si>
  <si>
    <t>136212100824</t>
  </si>
  <si>
    <t>唐美萍</t>
  </si>
  <si>
    <t>360726199202202220</t>
  </si>
  <si>
    <t>136212101814</t>
  </si>
  <si>
    <t>360781199403080041</t>
  </si>
  <si>
    <t>136212100611</t>
  </si>
  <si>
    <t>杨微</t>
  </si>
  <si>
    <t>360781199012230022</t>
  </si>
  <si>
    <t>136212102019</t>
  </si>
  <si>
    <t>钟路萍</t>
  </si>
  <si>
    <t>360781199305093623</t>
  </si>
  <si>
    <t>136212102627</t>
  </si>
  <si>
    <t>黄娴</t>
  </si>
  <si>
    <t>360781199110172620</t>
  </si>
  <si>
    <t>136212101923</t>
  </si>
  <si>
    <t>胡金</t>
  </si>
  <si>
    <t>360781199612280023</t>
  </si>
  <si>
    <t>136212101813</t>
  </si>
  <si>
    <t>朱静文</t>
  </si>
  <si>
    <t>360781198805102069</t>
  </si>
  <si>
    <t>136212100105</t>
  </si>
  <si>
    <t>宋巧丽</t>
  </si>
  <si>
    <t>360781199307034221</t>
  </si>
  <si>
    <t>136212101722</t>
  </si>
  <si>
    <t>宋琳琳</t>
  </si>
  <si>
    <t>360733199010222781</t>
  </si>
  <si>
    <t>136212102024</t>
  </si>
  <si>
    <t>钟艳平</t>
  </si>
  <si>
    <t>360781198901033649</t>
  </si>
  <si>
    <t>136212101217</t>
  </si>
  <si>
    <t>陈竹英</t>
  </si>
  <si>
    <t>360781198910265820</t>
  </si>
  <si>
    <t>136212102826</t>
  </si>
  <si>
    <t>陈婷婷</t>
  </si>
  <si>
    <t>360781199204113429</t>
  </si>
  <si>
    <t>136212101325</t>
  </si>
  <si>
    <t>胡琪</t>
  </si>
  <si>
    <t>360781199407150043</t>
  </si>
  <si>
    <t>136212100205</t>
  </si>
  <si>
    <t>曾嘉欣</t>
  </si>
  <si>
    <t>36078119941117008X</t>
  </si>
  <si>
    <t>136212101211</t>
  </si>
  <si>
    <t>叶欣</t>
  </si>
  <si>
    <t>360781199410292069</t>
  </si>
  <si>
    <t>136212101605</t>
  </si>
  <si>
    <t>苏志琴</t>
  </si>
  <si>
    <t>360781199001193449</t>
  </si>
  <si>
    <t>136212100317</t>
  </si>
  <si>
    <t>谢文娟</t>
  </si>
  <si>
    <t>360781199208102620</t>
  </si>
  <si>
    <t>136212101611</t>
  </si>
  <si>
    <t>小学特岗英语</t>
  </si>
  <si>
    <t>彭燕群</t>
  </si>
  <si>
    <t>360733199311122805</t>
  </si>
  <si>
    <t>136210402803</t>
  </si>
  <si>
    <t>148.5</t>
  </si>
  <si>
    <t>15579037307</t>
  </si>
  <si>
    <t>曾海燕</t>
  </si>
  <si>
    <t>36078119950316682X</t>
  </si>
  <si>
    <t>136210403628</t>
  </si>
  <si>
    <t>146</t>
  </si>
  <si>
    <t>18146680163</t>
  </si>
  <si>
    <t>丁多</t>
  </si>
  <si>
    <t>362202199404264626</t>
  </si>
  <si>
    <t>136210403730</t>
  </si>
  <si>
    <t>138</t>
  </si>
  <si>
    <t>18797958842</t>
  </si>
  <si>
    <t>邹香婷</t>
  </si>
  <si>
    <t>360781199703124720</t>
  </si>
  <si>
    <t>136210403909</t>
  </si>
  <si>
    <t>18370958676</t>
  </si>
  <si>
    <t>王佳蕾</t>
  </si>
  <si>
    <t>360732199512020067</t>
  </si>
  <si>
    <t>136210401720</t>
  </si>
  <si>
    <t>136</t>
  </si>
  <si>
    <t>15207975628</t>
  </si>
  <si>
    <t>陈金花</t>
  </si>
  <si>
    <t>360781199602100148</t>
  </si>
  <si>
    <t>136210403317</t>
  </si>
  <si>
    <t>135.5</t>
  </si>
  <si>
    <t>15270694543</t>
  </si>
  <si>
    <t>黄茜</t>
  </si>
  <si>
    <t>360733199412296441</t>
  </si>
  <si>
    <t>136210402121</t>
  </si>
  <si>
    <t>18270755232</t>
  </si>
  <si>
    <t>危欣</t>
  </si>
  <si>
    <t>360781199104211742</t>
  </si>
  <si>
    <t>136210404215</t>
  </si>
  <si>
    <t>18317971560</t>
  </si>
  <si>
    <t>钟文娟</t>
  </si>
  <si>
    <t>360781199102023625</t>
  </si>
  <si>
    <t>136210401521</t>
  </si>
  <si>
    <t>18937605010</t>
  </si>
  <si>
    <t>张永丽</t>
  </si>
  <si>
    <t>360781199610205126</t>
  </si>
  <si>
    <t>136210402307</t>
  </si>
  <si>
    <t>15970182034</t>
  </si>
  <si>
    <t>邹琦</t>
  </si>
  <si>
    <t>360702199703282520</t>
  </si>
  <si>
    <t>136210401910</t>
  </si>
  <si>
    <t>18270801277</t>
  </si>
  <si>
    <t>曾小青</t>
  </si>
  <si>
    <t>360731199203087640</t>
  </si>
  <si>
    <t>136210402601</t>
  </si>
  <si>
    <t>123</t>
  </si>
  <si>
    <t>13979707809</t>
  </si>
  <si>
    <t>谢林江</t>
  </si>
  <si>
    <t>360781199503090079</t>
  </si>
  <si>
    <t>136210404926</t>
  </si>
  <si>
    <t>122.5</t>
  </si>
  <si>
    <t>18607078054</t>
  </si>
  <si>
    <t>严志莉</t>
  </si>
  <si>
    <t>360781199111290020</t>
  </si>
  <si>
    <t>136210403812</t>
  </si>
  <si>
    <t>15779747580</t>
  </si>
  <si>
    <t>谢娟</t>
  </si>
  <si>
    <t>360781199609022947</t>
  </si>
  <si>
    <t>136210403905</t>
  </si>
  <si>
    <t>121</t>
  </si>
  <si>
    <t>13367016290</t>
  </si>
  <si>
    <t>特教学校学科</t>
  </si>
  <si>
    <t>邓小婷</t>
  </si>
  <si>
    <t>36250219960817790X</t>
  </si>
  <si>
    <t>136015101008</t>
  </si>
  <si>
    <t>刘海燕</t>
  </si>
  <si>
    <t>362203199512276823</t>
  </si>
  <si>
    <t>136220102721</t>
  </si>
  <si>
    <t>钟小雨</t>
  </si>
  <si>
    <t>360781199302263420</t>
  </si>
  <si>
    <t>136211801126</t>
  </si>
  <si>
    <t>徐娥</t>
  </si>
  <si>
    <t>522427199403147223</t>
  </si>
  <si>
    <t>136211804614</t>
  </si>
  <si>
    <t>曾璨</t>
  </si>
  <si>
    <t>360781199310121027</t>
  </si>
  <si>
    <t>136211501122</t>
  </si>
  <si>
    <t>唐禄</t>
  </si>
  <si>
    <t>360828199402223729</t>
  </si>
  <si>
    <t>136240501028</t>
  </si>
  <si>
    <t>王欢</t>
  </si>
  <si>
    <t>362227199406273849</t>
  </si>
  <si>
    <t>136220102403</t>
  </si>
  <si>
    <t>张超颖</t>
  </si>
  <si>
    <t>362330199512254581</t>
  </si>
  <si>
    <t>136015104917</t>
  </si>
  <si>
    <t>王升</t>
  </si>
  <si>
    <t>360122199508233013</t>
  </si>
  <si>
    <t>136015100325</t>
  </si>
  <si>
    <t>邹林芳</t>
  </si>
  <si>
    <t>360733199612190086</t>
  </si>
  <si>
    <t>136211803401</t>
  </si>
  <si>
    <t>杜泓月</t>
  </si>
  <si>
    <t>362426199609210041</t>
  </si>
  <si>
    <t>136240500421</t>
  </si>
  <si>
    <t>李贝</t>
  </si>
  <si>
    <t>360826199606207023</t>
  </si>
  <si>
    <t>136211803211</t>
  </si>
  <si>
    <t>钟艳红</t>
  </si>
  <si>
    <t>360734199603084720</t>
  </si>
  <si>
    <t>136010702213</t>
  </si>
  <si>
    <t>潘宁清</t>
  </si>
  <si>
    <t>360734199606202120</t>
  </si>
  <si>
    <t>136211803311</t>
  </si>
  <si>
    <t>中专普通话</t>
  </si>
  <si>
    <t>钟苑宇</t>
  </si>
  <si>
    <t>360781199510170042</t>
  </si>
  <si>
    <t>136210102105</t>
  </si>
  <si>
    <t>沈湲棋</t>
  </si>
  <si>
    <t>360781199005233428</t>
  </si>
  <si>
    <t>136210102226</t>
  </si>
  <si>
    <t>中专机加工</t>
  </si>
  <si>
    <t>钟友</t>
  </si>
  <si>
    <t>360781199104250039</t>
  </si>
  <si>
    <t>136210201717</t>
  </si>
  <si>
    <t>杨旺</t>
  </si>
  <si>
    <t>360781198611070038</t>
  </si>
  <si>
    <t>136210201710</t>
  </si>
  <si>
    <t>中专汽修</t>
  </si>
  <si>
    <t>朱晋民</t>
  </si>
  <si>
    <t>360781198711252031</t>
  </si>
  <si>
    <t>136210201627</t>
  </si>
  <si>
    <t>杨倩</t>
  </si>
  <si>
    <t>360781199203060062</t>
  </si>
  <si>
    <t>136210201624</t>
  </si>
  <si>
    <t>潘斌</t>
  </si>
  <si>
    <t>360734199305071315</t>
  </si>
  <si>
    <t>136210201610</t>
  </si>
  <si>
    <t>中专网络技术</t>
  </si>
  <si>
    <t>刘华</t>
  </si>
  <si>
    <t>360781198401252925</t>
  </si>
  <si>
    <t>136210203403</t>
  </si>
  <si>
    <t>中专平面设计</t>
  </si>
  <si>
    <t>朱蒙</t>
  </si>
  <si>
    <t>360781198811110022</t>
  </si>
  <si>
    <t>136210203206</t>
  </si>
  <si>
    <t>钟雅琪</t>
  </si>
  <si>
    <t>360781199208200044</t>
  </si>
  <si>
    <t>136210203302</t>
  </si>
  <si>
    <t>赖文静</t>
  </si>
  <si>
    <t>360724199008261021</t>
  </si>
  <si>
    <t>136210203308</t>
  </si>
  <si>
    <t>弃权</t>
  </si>
  <si>
    <t>递补(缺考)</t>
  </si>
  <si>
    <t>面试组别</t>
  </si>
  <si>
    <t>面试序号</t>
  </si>
  <si>
    <t>组别与午别</t>
  </si>
  <si>
    <t>面试组午别</t>
  </si>
  <si>
    <t>面试序号</t>
  </si>
  <si>
    <t>面试组午别</t>
  </si>
  <si>
    <t>面试序号</t>
  </si>
  <si>
    <t>缺考</t>
  </si>
  <si>
    <r>
      <t>面试第一组平均分8</t>
    </r>
    <r>
      <rPr>
        <sz val="10"/>
        <rFont val="宋体"/>
        <family val="0"/>
      </rPr>
      <t>0.56</t>
    </r>
    <r>
      <rPr>
        <sz val="10"/>
        <rFont val="宋体"/>
        <family val="0"/>
      </rPr>
      <t>分，第二组平均分78.48分，全部平均分7</t>
    </r>
    <r>
      <rPr>
        <sz val="10"/>
        <rFont val="宋体"/>
        <family val="0"/>
      </rPr>
      <t>9.86</t>
    </r>
    <r>
      <rPr>
        <sz val="10"/>
        <rFont val="宋体"/>
        <family val="0"/>
      </rPr>
      <t>分。</t>
    </r>
  </si>
  <si>
    <t>组别与午别</t>
  </si>
  <si>
    <t>面试序号</t>
  </si>
  <si>
    <t>缺考</t>
  </si>
  <si>
    <t>面试第一组平均分84.25分，第二组平均分81.37分，第三组平均分86.25分，全部平均分83.96分。</t>
  </si>
  <si>
    <t>面试第一组平均分80.71分，第二组平均分87.88分，第三组平均分83.24分，全部平均分83.91分。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</si>
</sst>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);[Red]\(0.0\)"/>
    <numFmt numFmtId="178" formatCode="0.00_);[Red]\(0.00\)"/>
    <numFmt numFmtId="179" formatCode="0.00_ "/>
    <numFmt numFmtId="180" formatCode="0.0000_ "/>
    <numFmt numFmtId="181" formatCode="0.000_ "/>
  </numFmts>
  <fonts count="27"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0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3" fillId="10" borderId="0" applyNumberFormat="0" applyBorder="0" applyAlignment="0" applyProtection="0"/>
    <xf numFmtId="0" fontId="17" fillId="9" borderId="7" applyNumberFormat="0" applyAlignment="0" applyProtection="0"/>
    <xf numFmtId="0" fontId="6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2" fillId="0" borderId="0" xfId="40" applyNumberFormat="1" applyFont="1" applyFill="1">
      <alignment/>
      <protection/>
    </xf>
    <xf numFmtId="176" fontId="2" fillId="0" borderId="0" xfId="40" applyNumberFormat="1" applyFont="1" applyFill="1">
      <alignment/>
      <protection/>
    </xf>
    <xf numFmtId="177" fontId="2" fillId="0" borderId="0" xfId="40" applyNumberFormat="1" applyFont="1" applyFill="1">
      <alignment/>
      <protection/>
    </xf>
    <xf numFmtId="0" fontId="2" fillId="0" borderId="0" xfId="40" applyFont="1" applyFill="1" applyAlignment="1">
      <alignment horizontal="center"/>
      <protection/>
    </xf>
    <xf numFmtId="0" fontId="5" fillId="0" borderId="0" xfId="0" applyFont="1" applyFill="1" applyAlignment="1">
      <alignment horizontal="center" vertical="center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177" fontId="4" fillId="0" borderId="9" xfId="40" applyNumberFormat="1" applyFont="1" applyFill="1" applyBorder="1" applyAlignment="1">
      <alignment horizontal="center" vertical="center" wrapText="1"/>
      <protection/>
    </xf>
    <xf numFmtId="178" fontId="2" fillId="0" borderId="9" xfId="40" applyNumberFormat="1" applyFont="1" applyFill="1" applyBorder="1" applyAlignment="1">
      <alignment horizontal="center" vertical="center" shrinkToFit="1"/>
      <protection/>
    </xf>
    <xf numFmtId="179" fontId="2" fillId="0" borderId="9" xfId="40" applyNumberFormat="1" applyFont="1" applyFill="1" applyBorder="1" applyAlignment="1">
      <alignment horizontal="center" vertical="center"/>
      <protection/>
    </xf>
    <xf numFmtId="179" fontId="2" fillId="0" borderId="9" xfId="40" applyNumberFormat="1" applyFont="1" applyFill="1" applyBorder="1" applyAlignment="1">
      <alignment horizontal="center" vertical="center" shrinkToFit="1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9" xfId="0" applyFont="1" applyFill="1" applyBorder="1" applyAlignment="1" quotePrefix="1">
      <alignment vertical="center"/>
    </xf>
    <xf numFmtId="0" fontId="24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40" applyNumberFormat="1" applyFont="1" applyFill="1" applyBorder="1" applyAlignment="1">
      <alignment horizontal="center" vertical="center" shrinkToFit="1"/>
      <protection/>
    </xf>
    <xf numFmtId="179" fontId="2" fillId="0" borderId="10" xfId="40" applyNumberFormat="1" applyFont="1" applyFill="1" applyBorder="1" applyAlignment="1">
      <alignment horizontal="center" vertical="center"/>
      <protection/>
    </xf>
    <xf numFmtId="179" fontId="2" fillId="0" borderId="10" xfId="40" applyNumberFormat="1" applyFont="1" applyFill="1" applyBorder="1" applyAlignment="1">
      <alignment horizontal="center" vertical="center" shrinkToFit="1"/>
      <protection/>
    </xf>
    <xf numFmtId="179" fontId="2" fillId="0" borderId="11" xfId="40" applyNumberFormat="1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>
      <alignment horizontal="center" vertical="center" shrinkToFit="1"/>
      <protection/>
    </xf>
    <xf numFmtId="0" fontId="2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0" xfId="40" applyFont="1" applyFill="1">
      <alignment/>
      <protection/>
    </xf>
    <xf numFmtId="0" fontId="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 quotePrefix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177" fontId="4" fillId="0" borderId="9" xfId="40" applyNumberFormat="1" applyFont="1" applyFill="1" applyBorder="1" applyAlignment="1">
      <alignment horizontal="center" vertical="center" wrapText="1"/>
      <protection/>
    </xf>
    <xf numFmtId="178" fontId="4" fillId="0" borderId="9" xfId="40" applyNumberFormat="1" applyFont="1" applyFill="1" applyBorder="1" applyAlignment="1">
      <alignment horizontal="center" vertical="center" shrinkToFit="1"/>
      <protection/>
    </xf>
    <xf numFmtId="179" fontId="4" fillId="0" borderId="9" xfId="40" applyNumberFormat="1" applyFont="1" applyFill="1" applyBorder="1" applyAlignment="1">
      <alignment horizontal="center" vertical="center" shrinkToFit="1"/>
      <protection/>
    </xf>
    <xf numFmtId="0" fontId="4" fillId="0" borderId="9" xfId="40" applyNumberFormat="1" applyFont="1" applyFill="1" applyBorder="1" applyAlignment="1">
      <alignment horizontal="center" vertical="center" shrinkToFit="1"/>
      <protection/>
    </xf>
    <xf numFmtId="176" fontId="4" fillId="0" borderId="9" xfId="40" applyNumberFormat="1" applyFont="1" applyFill="1" applyBorder="1" applyAlignment="1">
      <alignment horizontal="center" vertical="center" shrinkToFit="1"/>
      <protection/>
    </xf>
    <xf numFmtId="181" fontId="4" fillId="0" borderId="9" xfId="40" applyNumberFormat="1" applyFont="1" applyFill="1" applyBorder="1" applyAlignment="1">
      <alignment horizontal="center" vertical="center" shrinkToFit="1"/>
      <protection/>
    </xf>
    <xf numFmtId="178" fontId="4" fillId="0" borderId="9" xfId="40" applyNumberFormat="1" applyFont="1" applyFill="1" applyBorder="1" applyAlignment="1">
      <alignment horizontal="center" vertical="center" shrinkToFit="1"/>
      <protection/>
    </xf>
    <xf numFmtId="179" fontId="4" fillId="0" borderId="9" xfId="40" applyNumberFormat="1" applyFont="1" applyFill="1" applyBorder="1" applyAlignment="1">
      <alignment horizontal="center" vertical="center" shrinkToFit="1"/>
      <protection/>
    </xf>
    <xf numFmtId="0" fontId="4" fillId="0" borderId="9" xfId="40" applyNumberFormat="1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4" fillId="0" borderId="0" xfId="40" applyFont="1" applyFill="1">
      <alignment/>
      <protection/>
    </xf>
    <xf numFmtId="181" fontId="4" fillId="0" borderId="9" xfId="40" applyNumberFormat="1" applyFont="1" applyFill="1" applyBorder="1" applyAlignment="1">
      <alignment horizontal="center" vertical="center" shrinkToFit="1"/>
      <protection/>
    </xf>
    <xf numFmtId="176" fontId="4" fillId="0" borderId="9" xfId="40" applyNumberFormat="1" applyFont="1" applyFill="1" applyBorder="1" applyAlignment="1">
      <alignment horizontal="center" vertical="center" shrinkToFit="1"/>
      <protection/>
    </xf>
    <xf numFmtId="179" fontId="4" fillId="0" borderId="9" xfId="0" applyNumberFormat="1" applyFont="1" applyFill="1" applyBorder="1" applyAlignment="1">
      <alignment horizontal="center" vertical="center" shrinkToFit="1"/>
    </xf>
    <xf numFmtId="179" fontId="4" fillId="0" borderId="9" xfId="0" applyNumberFormat="1" applyFont="1" applyFill="1" applyBorder="1" applyAlignment="1">
      <alignment horizontal="center" vertical="center" shrinkToFit="1"/>
    </xf>
    <xf numFmtId="0" fontId="3" fillId="0" borderId="12" xfId="40" applyFont="1" applyFill="1" applyBorder="1" applyAlignment="1">
      <alignment horizontal="center" vertical="center"/>
      <protection/>
    </xf>
    <xf numFmtId="0" fontId="3" fillId="0" borderId="13" xfId="40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Font="1" applyFill="1" applyBorder="1">
      <alignment/>
      <protection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9" xfId="40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40" applyFont="1" applyFill="1" applyBorder="1" applyAlignment="1">
      <alignment horizontal="center" vertical="center"/>
      <protection/>
    </xf>
    <xf numFmtId="0" fontId="4" fillId="0" borderId="9" xfId="40" applyFont="1" applyFill="1" applyBorder="1">
      <alignment/>
      <protection/>
    </xf>
    <xf numFmtId="0" fontId="3" fillId="0" borderId="14" xfId="40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瑞金市2015年招聘教师总成绩表（7.16音体美计算机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21" sqref="Q21"/>
    </sheetView>
  </sheetViews>
  <sheetFormatPr defaultColWidth="9.00390625" defaultRowHeight="13.5"/>
  <cols>
    <col min="1" max="1" width="3.75390625" style="4" customWidth="1"/>
    <col min="2" max="2" width="12.50390625" style="4" customWidth="1"/>
    <col min="3" max="3" width="10.875" style="4" customWidth="1"/>
    <col min="4" max="4" width="3.625" style="4" customWidth="1"/>
    <col min="5" max="5" width="19.375" style="5" hidden="1" customWidth="1"/>
    <col min="6" max="6" width="12.75390625" style="5" customWidth="1"/>
    <col min="7" max="7" width="7.125" style="4" customWidth="1"/>
    <col min="8" max="8" width="3.875" style="4" customWidth="1"/>
    <col min="9" max="9" width="6.25390625" style="4" customWidth="1"/>
    <col min="10" max="10" width="8.125" style="6" customWidth="1"/>
    <col min="11" max="11" width="9.50390625" style="7" customWidth="1"/>
    <col min="12" max="12" width="8.50390625" style="5" customWidth="1"/>
    <col min="13" max="13" width="7.375" style="5" customWidth="1"/>
    <col min="14" max="14" width="8.625" style="5" customWidth="1"/>
    <col min="15" max="15" width="6.75390625" style="5" customWidth="1"/>
    <col min="16" max="16" width="11.625" style="5" hidden="1" customWidth="1"/>
    <col min="17" max="17" width="10.125" style="8" customWidth="1"/>
    <col min="18" max="18" width="7.75390625" style="9" customWidth="1"/>
    <col min="19" max="19" width="0.875" style="9" hidden="1" customWidth="1"/>
    <col min="20" max="20" width="5.125" style="9" customWidth="1"/>
    <col min="21" max="16384" width="9.00390625" style="3" customWidth="1"/>
  </cols>
  <sheetData>
    <row r="1" spans="1:20" s="1" customFormat="1" ht="27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2" customFormat="1" ht="15.75" customHeight="1">
      <c r="A2" s="82" t="s">
        <v>1</v>
      </c>
      <c r="B2" s="82" t="s">
        <v>2</v>
      </c>
      <c r="C2" s="82" t="s">
        <v>3</v>
      </c>
      <c r="D2" s="82" t="s">
        <v>4</v>
      </c>
      <c r="E2" s="85" t="s">
        <v>5</v>
      </c>
      <c r="F2" s="85" t="s">
        <v>6</v>
      </c>
      <c r="G2" s="87" t="s">
        <v>7</v>
      </c>
      <c r="H2" s="87"/>
      <c r="I2" s="87"/>
      <c r="J2" s="87"/>
      <c r="K2" s="88" t="s">
        <v>8</v>
      </c>
      <c r="L2" s="88"/>
      <c r="M2" s="88"/>
      <c r="N2" s="85" t="s">
        <v>9</v>
      </c>
      <c r="O2" s="85" t="s">
        <v>10</v>
      </c>
      <c r="P2" s="85" t="s">
        <v>11</v>
      </c>
      <c r="Q2" s="82" t="s">
        <v>12</v>
      </c>
      <c r="R2" s="78" t="s">
        <v>1258</v>
      </c>
      <c r="S2" s="78" t="s">
        <v>13</v>
      </c>
      <c r="T2" s="80" t="s">
        <v>1257</v>
      </c>
    </row>
    <row r="3" spans="1:20" s="2" customFormat="1" ht="27" customHeight="1">
      <c r="A3" s="83"/>
      <c r="B3" s="84"/>
      <c r="C3" s="83"/>
      <c r="D3" s="83"/>
      <c r="E3" s="86"/>
      <c r="F3" s="86"/>
      <c r="G3" s="49" t="s">
        <v>14</v>
      </c>
      <c r="H3" s="49" t="s">
        <v>10</v>
      </c>
      <c r="I3" s="49" t="s">
        <v>15</v>
      </c>
      <c r="J3" s="51" t="s">
        <v>16</v>
      </c>
      <c r="K3" s="52" t="s">
        <v>17</v>
      </c>
      <c r="L3" s="50" t="s">
        <v>18</v>
      </c>
      <c r="M3" s="50" t="s">
        <v>19</v>
      </c>
      <c r="N3" s="86"/>
      <c r="O3" s="86"/>
      <c r="P3" s="86"/>
      <c r="Q3" s="83"/>
      <c r="R3" s="79"/>
      <c r="S3" s="79"/>
      <c r="T3" s="81"/>
    </row>
    <row r="4" spans="1:20" ht="21.75" customHeight="1">
      <c r="A4" s="61">
        <v>2</v>
      </c>
      <c r="B4" s="61" t="s">
        <v>20</v>
      </c>
      <c r="C4" s="61" t="s">
        <v>26</v>
      </c>
      <c r="D4" s="61" t="s">
        <v>22</v>
      </c>
      <c r="E4" s="67" t="s">
        <v>27</v>
      </c>
      <c r="F4" s="67" t="s">
        <v>28</v>
      </c>
      <c r="G4" s="61">
        <v>146</v>
      </c>
      <c r="H4" s="61">
        <v>2</v>
      </c>
      <c r="I4" s="61">
        <f aca="true" t="shared" si="0" ref="I4:I35">G4/2</f>
        <v>73</v>
      </c>
      <c r="J4" s="58">
        <f aca="true" t="shared" si="1" ref="J4:J35">I4/2</f>
        <v>36.5</v>
      </c>
      <c r="K4" s="59">
        <v>90.6</v>
      </c>
      <c r="L4" s="59">
        <f>K4*(83.91/87.88)</f>
        <v>86.50712335002275</v>
      </c>
      <c r="M4" s="59">
        <f aca="true" t="shared" si="2" ref="M4:M35">L4*0.5</f>
        <v>43.253561675011376</v>
      </c>
      <c r="N4" s="59">
        <f aca="true" t="shared" si="3" ref="N4:N35">J4+M4</f>
        <v>79.75356167501138</v>
      </c>
      <c r="O4" s="55">
        <f aca="true" t="shared" si="4" ref="O4:O35">RANK(N4,N$4:N$106)</f>
        <v>1</v>
      </c>
      <c r="P4" s="61">
        <v>13117883008</v>
      </c>
      <c r="Q4" s="61"/>
      <c r="R4" s="61" t="s">
        <v>29</v>
      </c>
      <c r="S4" s="68"/>
      <c r="T4" s="69">
        <v>13</v>
      </c>
    </row>
    <row r="5" spans="1:20" ht="21.75" customHeight="1">
      <c r="A5" s="61">
        <v>4</v>
      </c>
      <c r="B5" s="61" t="s">
        <v>20</v>
      </c>
      <c r="C5" s="61" t="s">
        <v>34</v>
      </c>
      <c r="D5" s="61" t="s">
        <v>22</v>
      </c>
      <c r="E5" s="67" t="s">
        <v>35</v>
      </c>
      <c r="F5" s="67" t="s">
        <v>36</v>
      </c>
      <c r="G5" s="61">
        <v>145.5</v>
      </c>
      <c r="H5" s="61">
        <v>3</v>
      </c>
      <c r="I5" s="61">
        <f t="shared" si="0"/>
        <v>72.75</v>
      </c>
      <c r="J5" s="58">
        <f t="shared" si="1"/>
        <v>36.375</v>
      </c>
      <c r="K5" s="59">
        <v>83.2</v>
      </c>
      <c r="L5" s="59">
        <f>K5*(83.91/80.71)</f>
        <v>86.49872382604386</v>
      </c>
      <c r="M5" s="59">
        <f t="shared" si="2"/>
        <v>43.24936191302193</v>
      </c>
      <c r="N5" s="59">
        <f t="shared" si="3"/>
        <v>79.62436191302193</v>
      </c>
      <c r="O5" s="55">
        <f t="shared" si="4"/>
        <v>2</v>
      </c>
      <c r="P5" s="61">
        <v>15707978142</v>
      </c>
      <c r="Q5" s="61"/>
      <c r="R5" s="61" t="s">
        <v>37</v>
      </c>
      <c r="S5" s="68"/>
      <c r="T5" s="69">
        <v>1</v>
      </c>
    </row>
    <row r="6" spans="1:20" ht="21.75" customHeight="1">
      <c r="A6" s="61">
        <v>7</v>
      </c>
      <c r="B6" s="61" t="s">
        <v>20</v>
      </c>
      <c r="C6" s="61" t="s">
        <v>45</v>
      </c>
      <c r="D6" s="61" t="s">
        <v>22</v>
      </c>
      <c r="E6" s="67" t="s">
        <v>46</v>
      </c>
      <c r="F6" s="67" t="s">
        <v>47</v>
      </c>
      <c r="G6" s="61">
        <v>140</v>
      </c>
      <c r="H6" s="61">
        <v>5</v>
      </c>
      <c r="I6" s="61">
        <f t="shared" si="0"/>
        <v>70</v>
      </c>
      <c r="J6" s="58">
        <f t="shared" si="1"/>
        <v>35</v>
      </c>
      <c r="K6" s="59">
        <v>87.08</v>
      </c>
      <c r="L6" s="59">
        <f>K6*(83.91/83.24)</f>
        <v>87.78090821720326</v>
      </c>
      <c r="M6" s="59">
        <f t="shared" si="2"/>
        <v>43.89045410860163</v>
      </c>
      <c r="N6" s="59">
        <f t="shared" si="3"/>
        <v>78.89045410860163</v>
      </c>
      <c r="O6" s="55">
        <f t="shared" si="4"/>
        <v>3</v>
      </c>
      <c r="P6" s="61">
        <v>18370826727</v>
      </c>
      <c r="Q6" s="61"/>
      <c r="R6" s="61" t="s">
        <v>48</v>
      </c>
      <c r="S6" s="68"/>
      <c r="T6" s="69">
        <v>7</v>
      </c>
    </row>
    <row r="7" spans="1:20" ht="21.75" customHeight="1">
      <c r="A7" s="61">
        <v>8</v>
      </c>
      <c r="B7" s="61" t="s">
        <v>20</v>
      </c>
      <c r="C7" s="61" t="s">
        <v>49</v>
      </c>
      <c r="D7" s="61" t="s">
        <v>22</v>
      </c>
      <c r="E7" s="67" t="s">
        <v>50</v>
      </c>
      <c r="F7" s="67" t="s">
        <v>51</v>
      </c>
      <c r="G7" s="61">
        <v>138</v>
      </c>
      <c r="H7" s="61">
        <v>8</v>
      </c>
      <c r="I7" s="61">
        <f t="shared" si="0"/>
        <v>69</v>
      </c>
      <c r="J7" s="58">
        <f t="shared" si="1"/>
        <v>34.5</v>
      </c>
      <c r="K7" s="59">
        <v>92.4</v>
      </c>
      <c r="L7" s="59">
        <f>K7*(83.91/87.88)</f>
        <v>88.22580791989077</v>
      </c>
      <c r="M7" s="59">
        <f t="shared" si="2"/>
        <v>44.112903959945385</v>
      </c>
      <c r="N7" s="59">
        <f t="shared" si="3"/>
        <v>78.61290395994538</v>
      </c>
      <c r="O7" s="55">
        <f t="shared" si="4"/>
        <v>4</v>
      </c>
      <c r="P7" s="61">
        <v>18370958706</v>
      </c>
      <c r="Q7" s="61"/>
      <c r="R7" s="61" t="s">
        <v>25</v>
      </c>
      <c r="S7" s="68"/>
      <c r="T7" s="69">
        <v>17</v>
      </c>
    </row>
    <row r="8" spans="1:20" ht="21.75" customHeight="1">
      <c r="A8" s="61">
        <v>6</v>
      </c>
      <c r="B8" s="61" t="s">
        <v>20</v>
      </c>
      <c r="C8" s="61" t="s">
        <v>41</v>
      </c>
      <c r="D8" s="61" t="s">
        <v>22</v>
      </c>
      <c r="E8" s="67" t="s">
        <v>42</v>
      </c>
      <c r="F8" s="67" t="s">
        <v>43</v>
      </c>
      <c r="G8" s="61">
        <v>140</v>
      </c>
      <c r="H8" s="61">
        <v>5</v>
      </c>
      <c r="I8" s="61">
        <f t="shared" si="0"/>
        <v>70</v>
      </c>
      <c r="J8" s="58">
        <f t="shared" si="1"/>
        <v>35</v>
      </c>
      <c r="K8" s="59">
        <v>85.32</v>
      </c>
      <c r="L8" s="59">
        <f>K8*(83.91/83.24)</f>
        <v>86.0067419509851</v>
      </c>
      <c r="M8" s="59">
        <f t="shared" si="2"/>
        <v>43.00337097549255</v>
      </c>
      <c r="N8" s="59">
        <f t="shared" si="3"/>
        <v>78.00337097549254</v>
      </c>
      <c r="O8" s="55">
        <f t="shared" si="4"/>
        <v>5</v>
      </c>
      <c r="P8" s="61">
        <v>18317999022</v>
      </c>
      <c r="Q8" s="61"/>
      <c r="R8" s="61" t="s">
        <v>44</v>
      </c>
      <c r="S8" s="68"/>
      <c r="T8" s="69">
        <v>15</v>
      </c>
    </row>
    <row r="9" spans="1:20" ht="21.75" customHeight="1">
      <c r="A9" s="63">
        <v>21</v>
      </c>
      <c r="B9" s="63" t="s">
        <v>20</v>
      </c>
      <c r="C9" s="63" t="s">
        <v>87</v>
      </c>
      <c r="D9" s="63" t="s">
        <v>22</v>
      </c>
      <c r="E9" s="64" t="s">
        <v>88</v>
      </c>
      <c r="F9" s="64" t="s">
        <v>89</v>
      </c>
      <c r="G9" s="63">
        <v>132</v>
      </c>
      <c r="H9" s="63">
        <v>19</v>
      </c>
      <c r="I9" s="63">
        <f t="shared" si="0"/>
        <v>66</v>
      </c>
      <c r="J9" s="53">
        <f t="shared" si="1"/>
        <v>33</v>
      </c>
      <c r="K9" s="54">
        <v>89.14</v>
      </c>
      <c r="L9" s="59">
        <f>K9*(83.91/83.24)</f>
        <v>89.85748918789044</v>
      </c>
      <c r="M9" s="59">
        <f t="shared" si="2"/>
        <v>44.92874459394522</v>
      </c>
      <c r="N9" s="59">
        <f t="shared" si="3"/>
        <v>77.92874459394523</v>
      </c>
      <c r="O9" s="55">
        <f t="shared" si="4"/>
        <v>6</v>
      </c>
      <c r="P9" s="63">
        <v>18370965069</v>
      </c>
      <c r="Q9" s="63"/>
      <c r="R9" s="63" t="s">
        <v>48</v>
      </c>
      <c r="S9" s="65"/>
      <c r="T9" s="66">
        <v>14</v>
      </c>
    </row>
    <row r="10" spans="1:20" ht="21.75" customHeight="1">
      <c r="A10" s="61">
        <v>16</v>
      </c>
      <c r="B10" s="61" t="s">
        <v>20</v>
      </c>
      <c r="C10" s="61" t="s">
        <v>72</v>
      </c>
      <c r="D10" s="61" t="s">
        <v>22</v>
      </c>
      <c r="E10" s="67" t="s">
        <v>73</v>
      </c>
      <c r="F10" s="67" t="s">
        <v>74</v>
      </c>
      <c r="G10" s="61">
        <v>133.5</v>
      </c>
      <c r="H10" s="61">
        <v>14</v>
      </c>
      <c r="I10" s="61">
        <f t="shared" si="0"/>
        <v>66.75</v>
      </c>
      <c r="J10" s="58">
        <f t="shared" si="1"/>
        <v>33.375</v>
      </c>
      <c r="K10" s="59">
        <v>85.1</v>
      </c>
      <c r="L10" s="59">
        <f>K10*(83.91/80.71)</f>
        <v>88.47405525957129</v>
      </c>
      <c r="M10" s="59">
        <f t="shared" si="2"/>
        <v>44.23702762978564</v>
      </c>
      <c r="N10" s="59">
        <f t="shared" si="3"/>
        <v>77.61202762978564</v>
      </c>
      <c r="O10" s="55">
        <f t="shared" si="4"/>
        <v>7</v>
      </c>
      <c r="P10" s="61">
        <v>18046865228</v>
      </c>
      <c r="Q10" s="61"/>
      <c r="R10" s="61" t="s">
        <v>33</v>
      </c>
      <c r="S10" s="68"/>
      <c r="T10" s="69">
        <v>7</v>
      </c>
    </row>
    <row r="11" spans="1:20" ht="21.75" customHeight="1">
      <c r="A11" s="63">
        <v>9</v>
      </c>
      <c r="B11" s="63" t="s">
        <v>20</v>
      </c>
      <c r="C11" s="63" t="s">
        <v>52</v>
      </c>
      <c r="D11" s="63" t="s">
        <v>22</v>
      </c>
      <c r="E11" s="64" t="s">
        <v>53</v>
      </c>
      <c r="F11" s="64" t="s">
        <v>54</v>
      </c>
      <c r="G11" s="63">
        <v>138</v>
      </c>
      <c r="H11" s="63">
        <v>8</v>
      </c>
      <c r="I11" s="63">
        <f t="shared" si="0"/>
        <v>69</v>
      </c>
      <c r="J11" s="53">
        <f t="shared" si="1"/>
        <v>34.5</v>
      </c>
      <c r="K11" s="54">
        <v>85.52</v>
      </c>
      <c r="L11" s="59">
        <f>K11*(83.91/83.24)</f>
        <v>86.20835175396444</v>
      </c>
      <c r="M11" s="59">
        <f t="shared" si="2"/>
        <v>43.10417587698222</v>
      </c>
      <c r="N11" s="59">
        <f t="shared" si="3"/>
        <v>77.60417587698223</v>
      </c>
      <c r="O11" s="55">
        <f t="shared" si="4"/>
        <v>8</v>
      </c>
      <c r="P11" s="63">
        <v>15707978152</v>
      </c>
      <c r="Q11" s="63"/>
      <c r="R11" s="63" t="s">
        <v>44</v>
      </c>
      <c r="S11" s="65"/>
      <c r="T11" s="66">
        <v>5</v>
      </c>
    </row>
    <row r="12" spans="1:20" ht="21.75" customHeight="1">
      <c r="A12" s="63">
        <v>37</v>
      </c>
      <c r="B12" s="63" t="s">
        <v>20</v>
      </c>
      <c r="C12" s="63" t="s">
        <v>135</v>
      </c>
      <c r="D12" s="63" t="s">
        <v>22</v>
      </c>
      <c r="E12" s="64" t="s">
        <v>136</v>
      </c>
      <c r="F12" s="64" t="s">
        <v>137</v>
      </c>
      <c r="G12" s="63">
        <v>127</v>
      </c>
      <c r="H12" s="63">
        <v>37</v>
      </c>
      <c r="I12" s="63">
        <f t="shared" si="0"/>
        <v>63.5</v>
      </c>
      <c r="J12" s="53">
        <f t="shared" si="1"/>
        <v>31.75</v>
      </c>
      <c r="K12" s="54">
        <v>90.7</v>
      </c>
      <c r="L12" s="59">
        <f>K12*(83.91/83.24)</f>
        <v>91.43004565112926</v>
      </c>
      <c r="M12" s="59">
        <f t="shared" si="2"/>
        <v>45.71502282556463</v>
      </c>
      <c r="N12" s="59">
        <f t="shared" si="3"/>
        <v>77.46502282556463</v>
      </c>
      <c r="O12" s="55">
        <f t="shared" si="4"/>
        <v>9</v>
      </c>
      <c r="P12" s="63">
        <v>15717072781</v>
      </c>
      <c r="Q12" s="63"/>
      <c r="R12" s="65" t="s">
        <v>44</v>
      </c>
      <c r="S12" s="65"/>
      <c r="T12" s="66">
        <v>3</v>
      </c>
    </row>
    <row r="13" spans="1:20" ht="21.75" customHeight="1">
      <c r="A13" s="61">
        <v>66</v>
      </c>
      <c r="B13" s="61" t="s">
        <v>20</v>
      </c>
      <c r="C13" s="61" t="s">
        <v>221</v>
      </c>
      <c r="D13" s="61" t="s">
        <v>22</v>
      </c>
      <c r="E13" s="67" t="s">
        <v>222</v>
      </c>
      <c r="F13" s="67" t="s">
        <v>223</v>
      </c>
      <c r="G13" s="61">
        <v>121</v>
      </c>
      <c r="H13" s="61">
        <v>66</v>
      </c>
      <c r="I13" s="61">
        <f t="shared" si="0"/>
        <v>60.5</v>
      </c>
      <c r="J13" s="58">
        <f t="shared" si="1"/>
        <v>30.25</v>
      </c>
      <c r="K13" s="59">
        <v>93.32</v>
      </c>
      <c r="L13" s="59">
        <f>K13*(83.91/83.24)</f>
        <v>94.07113407015858</v>
      </c>
      <c r="M13" s="59">
        <f t="shared" si="2"/>
        <v>47.03556703507929</v>
      </c>
      <c r="N13" s="59">
        <f t="shared" si="3"/>
        <v>77.28556703507928</v>
      </c>
      <c r="O13" s="55">
        <f t="shared" si="4"/>
        <v>10</v>
      </c>
      <c r="P13" s="61">
        <v>18779082269</v>
      </c>
      <c r="Q13" s="61"/>
      <c r="R13" s="68" t="s">
        <v>44</v>
      </c>
      <c r="S13" s="68"/>
      <c r="T13" s="69">
        <v>8</v>
      </c>
    </row>
    <row r="14" spans="1:20" ht="21.75" customHeight="1">
      <c r="A14" s="63">
        <v>23</v>
      </c>
      <c r="B14" s="63" t="s">
        <v>20</v>
      </c>
      <c r="C14" s="63" t="s">
        <v>93</v>
      </c>
      <c r="D14" s="63" t="s">
        <v>22</v>
      </c>
      <c r="E14" s="64" t="s">
        <v>94</v>
      </c>
      <c r="F14" s="64" t="s">
        <v>95</v>
      </c>
      <c r="G14" s="63">
        <v>131.5</v>
      </c>
      <c r="H14" s="63">
        <v>23</v>
      </c>
      <c r="I14" s="63">
        <f t="shared" si="0"/>
        <v>65.75</v>
      </c>
      <c r="J14" s="53">
        <f t="shared" si="1"/>
        <v>32.875</v>
      </c>
      <c r="K14" s="54">
        <v>92.6</v>
      </c>
      <c r="L14" s="59">
        <f>K14*(83.91/87.88)</f>
        <v>88.4167728720983</v>
      </c>
      <c r="M14" s="59">
        <f t="shared" si="2"/>
        <v>44.20838643604915</v>
      </c>
      <c r="N14" s="59">
        <f t="shared" si="3"/>
        <v>77.08338643604915</v>
      </c>
      <c r="O14" s="55">
        <f t="shared" si="4"/>
        <v>11</v>
      </c>
      <c r="P14" s="63">
        <v>18270007027</v>
      </c>
      <c r="Q14" s="63"/>
      <c r="R14" s="63" t="s">
        <v>29</v>
      </c>
      <c r="S14" s="65"/>
      <c r="T14" s="66">
        <v>16</v>
      </c>
    </row>
    <row r="15" spans="1:20" ht="21.75" customHeight="1">
      <c r="A15" s="63">
        <v>22</v>
      </c>
      <c r="B15" s="63" t="s">
        <v>20</v>
      </c>
      <c r="C15" s="63" t="s">
        <v>90</v>
      </c>
      <c r="D15" s="63" t="s">
        <v>22</v>
      </c>
      <c r="E15" s="64" t="s">
        <v>91</v>
      </c>
      <c r="F15" s="64" t="s">
        <v>92</v>
      </c>
      <c r="G15" s="63">
        <v>132</v>
      </c>
      <c r="H15" s="63">
        <v>19</v>
      </c>
      <c r="I15" s="63">
        <f t="shared" si="0"/>
        <v>66</v>
      </c>
      <c r="J15" s="53">
        <f t="shared" si="1"/>
        <v>33</v>
      </c>
      <c r="K15" s="54">
        <v>84.6</v>
      </c>
      <c r="L15" s="59">
        <f>K15*(83.91/80.71)</f>
        <v>87.9542311981167</v>
      </c>
      <c r="M15" s="59">
        <f t="shared" si="2"/>
        <v>43.97711559905835</v>
      </c>
      <c r="N15" s="59">
        <f t="shared" si="3"/>
        <v>76.97711559905835</v>
      </c>
      <c r="O15" s="55">
        <f t="shared" si="4"/>
        <v>12</v>
      </c>
      <c r="P15" s="63">
        <v>18179960212</v>
      </c>
      <c r="Q15" s="63"/>
      <c r="R15" s="63" t="s">
        <v>33</v>
      </c>
      <c r="S15" s="65"/>
      <c r="T15" s="66">
        <v>10</v>
      </c>
    </row>
    <row r="16" spans="1:20" ht="21.75" customHeight="1">
      <c r="A16" s="63">
        <v>3</v>
      </c>
      <c r="B16" s="63" t="s">
        <v>20</v>
      </c>
      <c r="C16" s="63" t="s">
        <v>30</v>
      </c>
      <c r="D16" s="63" t="s">
        <v>22</v>
      </c>
      <c r="E16" s="64" t="s">
        <v>31</v>
      </c>
      <c r="F16" s="64" t="s">
        <v>32</v>
      </c>
      <c r="G16" s="63">
        <v>145.5</v>
      </c>
      <c r="H16" s="63">
        <v>3</v>
      </c>
      <c r="I16" s="63">
        <f t="shared" si="0"/>
        <v>72.75</v>
      </c>
      <c r="J16" s="53">
        <f t="shared" si="1"/>
        <v>36.375</v>
      </c>
      <c r="K16" s="54">
        <v>77.8</v>
      </c>
      <c r="L16" s="59">
        <f>K16*(83.91/80.71)</f>
        <v>80.88462396233427</v>
      </c>
      <c r="M16" s="59">
        <f t="shared" si="2"/>
        <v>40.44231198116714</v>
      </c>
      <c r="N16" s="59">
        <f t="shared" si="3"/>
        <v>76.81731198116714</v>
      </c>
      <c r="O16" s="55">
        <f t="shared" si="4"/>
        <v>13</v>
      </c>
      <c r="P16" s="63">
        <v>15779311677</v>
      </c>
      <c r="Q16" s="63"/>
      <c r="R16" s="63" t="s">
        <v>33</v>
      </c>
      <c r="S16" s="65"/>
      <c r="T16" s="66">
        <v>2</v>
      </c>
    </row>
    <row r="17" spans="1:20" ht="21.75" customHeight="1">
      <c r="A17" s="63">
        <v>28</v>
      </c>
      <c r="B17" s="63" t="s">
        <v>20</v>
      </c>
      <c r="C17" s="63" t="s">
        <v>108</v>
      </c>
      <c r="D17" s="63" t="s">
        <v>22</v>
      </c>
      <c r="E17" s="64" t="s">
        <v>109</v>
      </c>
      <c r="F17" s="64" t="s">
        <v>110</v>
      </c>
      <c r="G17" s="63">
        <v>129.5</v>
      </c>
      <c r="H17" s="63">
        <v>27</v>
      </c>
      <c r="I17" s="63">
        <f t="shared" si="0"/>
        <v>64.75</v>
      </c>
      <c r="J17" s="53">
        <f t="shared" si="1"/>
        <v>32.375</v>
      </c>
      <c r="K17" s="54">
        <v>92.4</v>
      </c>
      <c r="L17" s="59">
        <f>K17*(83.91/87.88)</f>
        <v>88.22580791989077</v>
      </c>
      <c r="M17" s="59">
        <f t="shared" si="2"/>
        <v>44.112903959945385</v>
      </c>
      <c r="N17" s="59">
        <f t="shared" si="3"/>
        <v>76.48790395994538</v>
      </c>
      <c r="O17" s="55">
        <f t="shared" si="4"/>
        <v>14</v>
      </c>
      <c r="P17" s="63">
        <v>18170478228</v>
      </c>
      <c r="Q17" s="63"/>
      <c r="R17" s="65" t="s">
        <v>25</v>
      </c>
      <c r="S17" s="65"/>
      <c r="T17" s="66">
        <v>3</v>
      </c>
    </row>
    <row r="18" spans="1:20" ht="21.75" customHeight="1">
      <c r="A18" s="63">
        <v>1</v>
      </c>
      <c r="B18" s="63" t="s">
        <v>20</v>
      </c>
      <c r="C18" s="63" t="s">
        <v>21</v>
      </c>
      <c r="D18" s="63" t="s">
        <v>22</v>
      </c>
      <c r="E18" s="64" t="s">
        <v>23</v>
      </c>
      <c r="F18" s="64" t="s">
        <v>24</v>
      </c>
      <c r="G18" s="63">
        <v>146.5</v>
      </c>
      <c r="H18" s="63">
        <v>1</v>
      </c>
      <c r="I18" s="74">
        <f t="shared" si="0"/>
        <v>73.25</v>
      </c>
      <c r="J18" s="56">
        <f t="shared" si="1"/>
        <v>36.625</v>
      </c>
      <c r="K18" s="54">
        <v>82.8</v>
      </c>
      <c r="L18" s="72">
        <f>K18*(83.91/87.88)</f>
        <v>79.05949021392809</v>
      </c>
      <c r="M18" s="72">
        <f t="shared" si="2"/>
        <v>39.52974510696404</v>
      </c>
      <c r="N18" s="72">
        <f t="shared" si="3"/>
        <v>76.15474510696404</v>
      </c>
      <c r="O18" s="55">
        <f t="shared" si="4"/>
        <v>15</v>
      </c>
      <c r="P18" s="63">
        <v>13576039351</v>
      </c>
      <c r="Q18" s="63"/>
      <c r="R18" s="63" t="s">
        <v>25</v>
      </c>
      <c r="S18" s="65"/>
      <c r="T18" s="66">
        <v>1</v>
      </c>
    </row>
    <row r="19" spans="1:20" ht="21.75" customHeight="1">
      <c r="A19" s="61">
        <v>27</v>
      </c>
      <c r="B19" s="61" t="s">
        <v>20</v>
      </c>
      <c r="C19" s="61" t="s">
        <v>105</v>
      </c>
      <c r="D19" s="61" t="s">
        <v>22</v>
      </c>
      <c r="E19" s="67" t="s">
        <v>106</v>
      </c>
      <c r="F19" s="67" t="s">
        <v>107</v>
      </c>
      <c r="G19" s="61">
        <v>129.5</v>
      </c>
      <c r="H19" s="61">
        <v>27</v>
      </c>
      <c r="I19" s="75">
        <f t="shared" si="0"/>
        <v>64.75</v>
      </c>
      <c r="J19" s="73">
        <f t="shared" si="1"/>
        <v>32.375</v>
      </c>
      <c r="K19" s="59">
        <v>91.7</v>
      </c>
      <c r="L19" s="72">
        <f>K19*(83.91/87.88)</f>
        <v>87.55743058716432</v>
      </c>
      <c r="M19" s="72">
        <f t="shared" si="2"/>
        <v>43.77871529358216</v>
      </c>
      <c r="N19" s="72">
        <f t="shared" si="3"/>
        <v>76.15371529358217</v>
      </c>
      <c r="O19" s="55">
        <f t="shared" si="4"/>
        <v>16</v>
      </c>
      <c r="P19" s="61">
        <v>14796694462</v>
      </c>
      <c r="Q19" s="61"/>
      <c r="R19" s="61" t="s">
        <v>25</v>
      </c>
      <c r="S19" s="68"/>
      <c r="T19" s="69">
        <v>10</v>
      </c>
    </row>
    <row r="20" spans="1:20" ht="21.75" customHeight="1">
      <c r="A20" s="63">
        <v>13</v>
      </c>
      <c r="B20" s="63" t="s">
        <v>20</v>
      </c>
      <c r="C20" s="63" t="s">
        <v>64</v>
      </c>
      <c r="D20" s="63" t="s">
        <v>22</v>
      </c>
      <c r="E20" s="64" t="s">
        <v>65</v>
      </c>
      <c r="F20" s="64" t="s">
        <v>66</v>
      </c>
      <c r="G20" s="63">
        <v>134</v>
      </c>
      <c r="H20" s="63">
        <v>13</v>
      </c>
      <c r="I20" s="63">
        <f t="shared" si="0"/>
        <v>67</v>
      </c>
      <c r="J20" s="53">
        <f t="shared" si="1"/>
        <v>33.5</v>
      </c>
      <c r="K20" s="54">
        <v>84.14</v>
      </c>
      <c r="L20" s="59">
        <f>K20*(83.91/83.24)</f>
        <v>84.81724411340701</v>
      </c>
      <c r="M20" s="59">
        <f t="shared" si="2"/>
        <v>42.40862205670351</v>
      </c>
      <c r="N20" s="59">
        <f t="shared" si="3"/>
        <v>75.9086220567035</v>
      </c>
      <c r="O20" s="55">
        <f t="shared" si="4"/>
        <v>17</v>
      </c>
      <c r="P20" s="63">
        <v>15970158765</v>
      </c>
      <c r="Q20" s="63"/>
      <c r="R20" s="63" t="s">
        <v>48</v>
      </c>
      <c r="S20" s="65"/>
      <c r="T20" s="66">
        <v>12</v>
      </c>
    </row>
    <row r="21" spans="1:20" ht="21.75" customHeight="1">
      <c r="A21" s="63">
        <v>11</v>
      </c>
      <c r="B21" s="63" t="s">
        <v>20</v>
      </c>
      <c r="C21" s="63" t="s">
        <v>58</v>
      </c>
      <c r="D21" s="63" t="s">
        <v>22</v>
      </c>
      <c r="E21" s="64" t="s">
        <v>59</v>
      </c>
      <c r="F21" s="64" t="s">
        <v>60</v>
      </c>
      <c r="G21" s="63">
        <v>135</v>
      </c>
      <c r="H21" s="63">
        <v>11</v>
      </c>
      <c r="I21" s="63">
        <f t="shared" si="0"/>
        <v>67.5</v>
      </c>
      <c r="J21" s="53">
        <f t="shared" si="1"/>
        <v>33.75</v>
      </c>
      <c r="K21" s="54">
        <v>80.8</v>
      </c>
      <c r="L21" s="59">
        <f>K21*(83.91/80.71)</f>
        <v>84.00356833106181</v>
      </c>
      <c r="M21" s="59">
        <f t="shared" si="2"/>
        <v>42.00178416553091</v>
      </c>
      <c r="N21" s="59">
        <f t="shared" si="3"/>
        <v>75.7517841655309</v>
      </c>
      <c r="O21" s="55">
        <f t="shared" si="4"/>
        <v>18</v>
      </c>
      <c r="P21" s="63">
        <v>15970776386</v>
      </c>
      <c r="Q21" s="63"/>
      <c r="R21" s="63" t="s">
        <v>37</v>
      </c>
      <c r="S21" s="65"/>
      <c r="T21" s="66">
        <v>14</v>
      </c>
    </row>
    <row r="22" spans="1:20" ht="21.75" customHeight="1">
      <c r="A22" s="61">
        <v>45</v>
      </c>
      <c r="B22" s="61" t="s">
        <v>20</v>
      </c>
      <c r="C22" s="61" t="s">
        <v>159</v>
      </c>
      <c r="D22" s="61" t="s">
        <v>22</v>
      </c>
      <c r="E22" s="67" t="s">
        <v>160</v>
      </c>
      <c r="F22" s="67" t="s">
        <v>161</v>
      </c>
      <c r="G22" s="61">
        <v>125</v>
      </c>
      <c r="H22" s="61">
        <v>45</v>
      </c>
      <c r="I22" s="61">
        <f t="shared" si="0"/>
        <v>62.5</v>
      </c>
      <c r="J22" s="58">
        <f t="shared" si="1"/>
        <v>31.25</v>
      </c>
      <c r="K22" s="59">
        <v>85.1</v>
      </c>
      <c r="L22" s="59">
        <f>K22*(83.91/80.71)</f>
        <v>88.47405525957129</v>
      </c>
      <c r="M22" s="59">
        <f t="shared" si="2"/>
        <v>44.23702762978564</v>
      </c>
      <c r="N22" s="59">
        <f t="shared" si="3"/>
        <v>75.48702762978564</v>
      </c>
      <c r="O22" s="55">
        <f t="shared" si="4"/>
        <v>19</v>
      </c>
      <c r="P22" s="61">
        <v>15079777231</v>
      </c>
      <c r="Q22" s="61"/>
      <c r="R22" s="68" t="s">
        <v>37</v>
      </c>
      <c r="S22" s="68"/>
      <c r="T22" s="69">
        <v>13</v>
      </c>
    </row>
    <row r="23" spans="1:20" ht="21.75" customHeight="1">
      <c r="A23" s="63">
        <v>5</v>
      </c>
      <c r="B23" s="63" t="s">
        <v>20</v>
      </c>
      <c r="C23" s="63" t="s">
        <v>38</v>
      </c>
      <c r="D23" s="63" t="s">
        <v>22</v>
      </c>
      <c r="E23" s="64" t="s">
        <v>39</v>
      </c>
      <c r="F23" s="64" t="s">
        <v>40</v>
      </c>
      <c r="G23" s="63">
        <v>140</v>
      </c>
      <c r="H23" s="63">
        <v>5</v>
      </c>
      <c r="I23" s="63">
        <f t="shared" si="0"/>
        <v>70</v>
      </c>
      <c r="J23" s="53">
        <f t="shared" si="1"/>
        <v>35</v>
      </c>
      <c r="K23" s="54">
        <v>84.8</v>
      </c>
      <c r="L23" s="59">
        <f>K23*(83.91/87.88)</f>
        <v>80.96913973600364</v>
      </c>
      <c r="M23" s="59">
        <f t="shared" si="2"/>
        <v>40.48456986800182</v>
      </c>
      <c r="N23" s="59">
        <f t="shared" si="3"/>
        <v>75.48456986800181</v>
      </c>
      <c r="O23" s="55">
        <f t="shared" si="4"/>
        <v>20</v>
      </c>
      <c r="P23" s="63">
        <v>18720816510</v>
      </c>
      <c r="Q23" s="63"/>
      <c r="R23" s="63" t="s">
        <v>25</v>
      </c>
      <c r="S23" s="65"/>
      <c r="T23" s="66">
        <v>5</v>
      </c>
    </row>
    <row r="24" spans="1:20" ht="21.75" customHeight="1">
      <c r="A24" s="61">
        <v>12</v>
      </c>
      <c r="B24" s="61" t="s">
        <v>20</v>
      </c>
      <c r="C24" s="61" t="s">
        <v>61</v>
      </c>
      <c r="D24" s="61" t="s">
        <v>22</v>
      </c>
      <c r="E24" s="67" t="s">
        <v>62</v>
      </c>
      <c r="F24" s="67" t="s">
        <v>63</v>
      </c>
      <c r="G24" s="61">
        <v>135</v>
      </c>
      <c r="H24" s="61">
        <v>11</v>
      </c>
      <c r="I24" s="61">
        <f t="shared" si="0"/>
        <v>67.5</v>
      </c>
      <c r="J24" s="58">
        <f t="shared" si="1"/>
        <v>33.75</v>
      </c>
      <c r="K24" s="59">
        <v>87</v>
      </c>
      <c r="L24" s="59">
        <f>K24*(83.91/87.88)</f>
        <v>83.06975421028676</v>
      </c>
      <c r="M24" s="59">
        <f t="shared" si="2"/>
        <v>41.53487710514338</v>
      </c>
      <c r="N24" s="59">
        <f t="shared" si="3"/>
        <v>75.28487710514338</v>
      </c>
      <c r="O24" s="55">
        <f t="shared" si="4"/>
        <v>21</v>
      </c>
      <c r="P24" s="61">
        <v>18779054741</v>
      </c>
      <c r="Q24" s="61"/>
      <c r="R24" s="61" t="s">
        <v>29</v>
      </c>
      <c r="S24" s="68"/>
      <c r="T24" s="69">
        <v>1</v>
      </c>
    </row>
    <row r="25" spans="1:20" ht="21.75" customHeight="1">
      <c r="A25" s="61">
        <v>35</v>
      </c>
      <c r="B25" s="61" t="s">
        <v>20</v>
      </c>
      <c r="C25" s="61" t="s">
        <v>129</v>
      </c>
      <c r="D25" s="61" t="s">
        <v>22</v>
      </c>
      <c r="E25" s="67" t="s">
        <v>130</v>
      </c>
      <c r="F25" s="67" t="s">
        <v>131</v>
      </c>
      <c r="G25" s="61">
        <v>127.5</v>
      </c>
      <c r="H25" s="61">
        <v>33</v>
      </c>
      <c r="I25" s="61">
        <f t="shared" si="0"/>
        <v>63.75</v>
      </c>
      <c r="J25" s="58">
        <f t="shared" si="1"/>
        <v>31.875</v>
      </c>
      <c r="K25" s="59">
        <v>90.6</v>
      </c>
      <c r="L25" s="59">
        <f>K25*(83.91/87.88)</f>
        <v>86.50712335002275</v>
      </c>
      <c r="M25" s="59">
        <f t="shared" si="2"/>
        <v>43.253561675011376</v>
      </c>
      <c r="N25" s="59">
        <f t="shared" si="3"/>
        <v>75.12856167501138</v>
      </c>
      <c r="O25" s="55">
        <f t="shared" si="4"/>
        <v>22</v>
      </c>
      <c r="P25" s="61">
        <v>15717073563</v>
      </c>
      <c r="Q25" s="61"/>
      <c r="R25" s="68" t="s">
        <v>29</v>
      </c>
      <c r="S25" s="68"/>
      <c r="T25" s="69">
        <v>9</v>
      </c>
    </row>
    <row r="26" spans="1:20" ht="21.75" customHeight="1">
      <c r="A26" s="63">
        <v>40</v>
      </c>
      <c r="B26" s="63" t="s">
        <v>20</v>
      </c>
      <c r="C26" s="63" t="s">
        <v>144</v>
      </c>
      <c r="D26" s="63" t="s">
        <v>22</v>
      </c>
      <c r="E26" s="64" t="s">
        <v>145</v>
      </c>
      <c r="F26" s="64" t="s">
        <v>146</v>
      </c>
      <c r="G26" s="63">
        <v>126.5</v>
      </c>
      <c r="H26" s="63">
        <v>39</v>
      </c>
      <c r="I26" s="63">
        <f t="shared" si="0"/>
        <v>63.25</v>
      </c>
      <c r="J26" s="53">
        <f t="shared" si="1"/>
        <v>31.625</v>
      </c>
      <c r="K26" s="54">
        <v>83.6</v>
      </c>
      <c r="L26" s="59">
        <f>K26*(83.91/80.71)</f>
        <v>86.91458307520752</v>
      </c>
      <c r="M26" s="59">
        <f t="shared" si="2"/>
        <v>43.45729153760376</v>
      </c>
      <c r="N26" s="59">
        <f t="shared" si="3"/>
        <v>75.08229153760377</v>
      </c>
      <c r="O26" s="55">
        <f t="shared" si="4"/>
        <v>23</v>
      </c>
      <c r="P26" s="63">
        <v>18270792587</v>
      </c>
      <c r="Q26" s="63"/>
      <c r="R26" s="65" t="s">
        <v>33</v>
      </c>
      <c r="S26" s="65"/>
      <c r="T26" s="66">
        <v>12</v>
      </c>
    </row>
    <row r="27" spans="1:20" ht="21.75" customHeight="1">
      <c r="A27" s="61">
        <v>14</v>
      </c>
      <c r="B27" s="61" t="s">
        <v>20</v>
      </c>
      <c r="C27" s="61" t="s">
        <v>26</v>
      </c>
      <c r="D27" s="61" t="s">
        <v>22</v>
      </c>
      <c r="E27" s="67" t="s">
        <v>67</v>
      </c>
      <c r="F27" s="67" t="s">
        <v>68</v>
      </c>
      <c r="G27" s="61">
        <v>133.5</v>
      </c>
      <c r="H27" s="61">
        <v>14</v>
      </c>
      <c r="I27" s="61">
        <f t="shared" si="0"/>
        <v>66.75</v>
      </c>
      <c r="J27" s="58">
        <f t="shared" si="1"/>
        <v>33.375</v>
      </c>
      <c r="K27" s="59">
        <v>80.2</v>
      </c>
      <c r="L27" s="59">
        <f>K27*(83.91/80.71)</f>
        <v>83.37977945731632</v>
      </c>
      <c r="M27" s="59">
        <f t="shared" si="2"/>
        <v>41.68988972865816</v>
      </c>
      <c r="N27" s="59">
        <f t="shared" si="3"/>
        <v>75.06488972865816</v>
      </c>
      <c r="O27" s="55">
        <f t="shared" si="4"/>
        <v>24</v>
      </c>
      <c r="P27" s="61">
        <v>18870753623</v>
      </c>
      <c r="Q27" s="61"/>
      <c r="R27" s="61" t="s">
        <v>37</v>
      </c>
      <c r="S27" s="68"/>
      <c r="T27" s="69">
        <v>7</v>
      </c>
    </row>
    <row r="28" spans="1:20" ht="21.75" customHeight="1">
      <c r="A28" s="63">
        <v>43</v>
      </c>
      <c r="B28" s="63" t="s">
        <v>20</v>
      </c>
      <c r="C28" s="63" t="s">
        <v>153</v>
      </c>
      <c r="D28" s="63" t="s">
        <v>22</v>
      </c>
      <c r="E28" s="64" t="s">
        <v>154</v>
      </c>
      <c r="F28" s="64" t="s">
        <v>155</v>
      </c>
      <c r="G28" s="63">
        <v>125.5</v>
      </c>
      <c r="H28" s="63">
        <v>42</v>
      </c>
      <c r="I28" s="63">
        <f t="shared" si="0"/>
        <v>62.75</v>
      </c>
      <c r="J28" s="53">
        <f t="shared" si="1"/>
        <v>31.375</v>
      </c>
      <c r="K28" s="54">
        <v>84</v>
      </c>
      <c r="L28" s="59">
        <f>K28*(83.91/80.71)</f>
        <v>87.3304423243712</v>
      </c>
      <c r="M28" s="59">
        <f t="shared" si="2"/>
        <v>43.6652211621856</v>
      </c>
      <c r="N28" s="59">
        <f t="shared" si="3"/>
        <v>75.0402211621856</v>
      </c>
      <c r="O28" s="55">
        <f t="shared" si="4"/>
        <v>25</v>
      </c>
      <c r="P28" s="63">
        <v>18827975429</v>
      </c>
      <c r="Q28" s="63"/>
      <c r="R28" s="65" t="s">
        <v>37</v>
      </c>
      <c r="S28" s="65"/>
      <c r="T28" s="66">
        <v>8</v>
      </c>
    </row>
    <row r="29" spans="1:20" ht="21.75" customHeight="1">
      <c r="A29" s="61">
        <v>25</v>
      </c>
      <c r="B29" s="61" t="s">
        <v>20</v>
      </c>
      <c r="C29" s="61" t="s">
        <v>99</v>
      </c>
      <c r="D29" s="61" t="s">
        <v>22</v>
      </c>
      <c r="E29" s="67" t="s">
        <v>100</v>
      </c>
      <c r="F29" s="67" t="s">
        <v>101</v>
      </c>
      <c r="G29" s="61">
        <v>130.5</v>
      </c>
      <c r="H29" s="61">
        <v>25</v>
      </c>
      <c r="I29" s="61">
        <f t="shared" si="0"/>
        <v>65.25</v>
      </c>
      <c r="J29" s="58">
        <f t="shared" si="1"/>
        <v>32.625</v>
      </c>
      <c r="K29" s="59">
        <v>81.4</v>
      </c>
      <c r="L29" s="59">
        <f>K29*(83.91/80.71)</f>
        <v>84.62735720480734</v>
      </c>
      <c r="M29" s="59">
        <f t="shared" si="2"/>
        <v>42.31367860240367</v>
      </c>
      <c r="N29" s="59">
        <f t="shared" si="3"/>
        <v>74.93867860240367</v>
      </c>
      <c r="O29" s="55">
        <f t="shared" si="4"/>
        <v>26</v>
      </c>
      <c r="P29" s="61">
        <v>18370965388</v>
      </c>
      <c r="Q29" s="61"/>
      <c r="R29" s="61" t="s">
        <v>33</v>
      </c>
      <c r="S29" s="68"/>
      <c r="T29" s="69">
        <v>15</v>
      </c>
    </row>
    <row r="30" spans="1:20" ht="21.75" customHeight="1">
      <c r="A30" s="61">
        <v>72</v>
      </c>
      <c r="B30" s="61" t="s">
        <v>20</v>
      </c>
      <c r="C30" s="61" t="s">
        <v>239</v>
      </c>
      <c r="D30" s="61" t="s">
        <v>22</v>
      </c>
      <c r="E30" s="67" t="s">
        <v>240</v>
      </c>
      <c r="F30" s="67" t="s">
        <v>241</v>
      </c>
      <c r="G30" s="61">
        <v>118</v>
      </c>
      <c r="H30" s="61">
        <v>73</v>
      </c>
      <c r="I30" s="61">
        <f t="shared" si="0"/>
        <v>59</v>
      </c>
      <c r="J30" s="58">
        <f t="shared" si="1"/>
        <v>29.5</v>
      </c>
      <c r="K30" s="59">
        <v>90.04</v>
      </c>
      <c r="L30" s="59">
        <f>K30*(83.91/83.24)</f>
        <v>90.76473330129745</v>
      </c>
      <c r="M30" s="59">
        <f t="shared" si="2"/>
        <v>45.38236665064873</v>
      </c>
      <c r="N30" s="59">
        <f t="shared" si="3"/>
        <v>74.88236665064872</v>
      </c>
      <c r="O30" s="55">
        <f t="shared" si="4"/>
        <v>27</v>
      </c>
      <c r="P30" s="61">
        <v>13763929697</v>
      </c>
      <c r="Q30" s="61"/>
      <c r="R30" s="68" t="s">
        <v>48</v>
      </c>
      <c r="S30" s="68"/>
      <c r="T30" s="69">
        <v>13</v>
      </c>
    </row>
    <row r="31" spans="1:20" ht="21.75" customHeight="1">
      <c r="A31" s="61">
        <v>33</v>
      </c>
      <c r="B31" s="61" t="s">
        <v>20</v>
      </c>
      <c r="C31" s="61" t="s">
        <v>123</v>
      </c>
      <c r="D31" s="61" t="s">
        <v>22</v>
      </c>
      <c r="E31" s="67" t="s">
        <v>124</v>
      </c>
      <c r="F31" s="67" t="s">
        <v>125</v>
      </c>
      <c r="G31" s="61">
        <v>127.5</v>
      </c>
      <c r="H31" s="61">
        <v>33</v>
      </c>
      <c r="I31" s="61">
        <f t="shared" si="0"/>
        <v>63.75</v>
      </c>
      <c r="J31" s="58">
        <f t="shared" si="1"/>
        <v>31.875</v>
      </c>
      <c r="K31" s="59">
        <v>85.26</v>
      </c>
      <c r="L31" s="59">
        <f>K31*(83.91/83.24)</f>
        <v>85.94625901009131</v>
      </c>
      <c r="M31" s="59">
        <f t="shared" si="2"/>
        <v>42.973129505045655</v>
      </c>
      <c r="N31" s="59">
        <f t="shared" si="3"/>
        <v>74.84812950504565</v>
      </c>
      <c r="O31" s="55">
        <f t="shared" si="4"/>
        <v>28</v>
      </c>
      <c r="P31" s="61">
        <v>18379505593</v>
      </c>
      <c r="Q31" s="61"/>
      <c r="R31" s="61" t="s">
        <v>48</v>
      </c>
      <c r="S31" s="68"/>
      <c r="T31" s="69">
        <v>16</v>
      </c>
    </row>
    <row r="32" spans="1:20" ht="21.75" customHeight="1">
      <c r="A32" s="63">
        <v>58</v>
      </c>
      <c r="B32" s="63" t="s">
        <v>20</v>
      </c>
      <c r="C32" s="63" t="s">
        <v>197</v>
      </c>
      <c r="D32" s="63" t="s">
        <v>22</v>
      </c>
      <c r="E32" s="64" t="s">
        <v>198</v>
      </c>
      <c r="F32" s="64" t="s">
        <v>199</v>
      </c>
      <c r="G32" s="63">
        <v>123</v>
      </c>
      <c r="H32" s="63">
        <v>55</v>
      </c>
      <c r="I32" s="63">
        <f t="shared" si="0"/>
        <v>61.5</v>
      </c>
      <c r="J32" s="53">
        <f t="shared" si="1"/>
        <v>30.75</v>
      </c>
      <c r="K32" s="54">
        <v>92.3</v>
      </c>
      <c r="L32" s="59">
        <f>K32*(83.91/87.88)</f>
        <v>88.13032544378699</v>
      </c>
      <c r="M32" s="59">
        <f t="shared" si="2"/>
        <v>44.06516272189349</v>
      </c>
      <c r="N32" s="59">
        <f t="shared" si="3"/>
        <v>74.8151627218935</v>
      </c>
      <c r="O32" s="55">
        <f t="shared" si="4"/>
        <v>29</v>
      </c>
      <c r="P32" s="63">
        <v>18172777093</v>
      </c>
      <c r="Q32" s="63"/>
      <c r="R32" s="65" t="s">
        <v>29</v>
      </c>
      <c r="S32" s="65"/>
      <c r="T32" s="66">
        <v>12</v>
      </c>
    </row>
    <row r="33" spans="1:20" ht="21.75" customHeight="1">
      <c r="A33" s="63">
        <v>15</v>
      </c>
      <c r="B33" s="63" t="s">
        <v>20</v>
      </c>
      <c r="C33" s="63" t="s">
        <v>69</v>
      </c>
      <c r="D33" s="63" t="s">
        <v>22</v>
      </c>
      <c r="E33" s="64" t="s">
        <v>70</v>
      </c>
      <c r="F33" s="64" t="s">
        <v>71</v>
      </c>
      <c r="G33" s="63">
        <v>133.5</v>
      </c>
      <c r="H33" s="63">
        <v>14</v>
      </c>
      <c r="I33" s="63">
        <f t="shared" si="0"/>
        <v>66.75</v>
      </c>
      <c r="J33" s="53">
        <f t="shared" si="1"/>
        <v>33.375</v>
      </c>
      <c r="K33" s="54">
        <v>79.6</v>
      </c>
      <c r="L33" s="59">
        <f>K33*(83.91/80.71)</f>
        <v>82.75599058357079</v>
      </c>
      <c r="M33" s="59">
        <f t="shared" si="2"/>
        <v>41.377995291785396</v>
      </c>
      <c r="N33" s="59">
        <f t="shared" si="3"/>
        <v>74.7529952917854</v>
      </c>
      <c r="O33" s="55">
        <f t="shared" si="4"/>
        <v>30</v>
      </c>
      <c r="P33" s="63">
        <v>18370957618</v>
      </c>
      <c r="Q33" s="63"/>
      <c r="R33" s="63" t="s">
        <v>37</v>
      </c>
      <c r="S33" s="65"/>
      <c r="T33" s="66">
        <v>2</v>
      </c>
    </row>
    <row r="34" spans="1:20" ht="21.75" customHeight="1">
      <c r="A34" s="61">
        <v>17</v>
      </c>
      <c r="B34" s="61" t="s">
        <v>20</v>
      </c>
      <c r="C34" s="61" t="s">
        <v>75</v>
      </c>
      <c r="D34" s="61" t="s">
        <v>22</v>
      </c>
      <c r="E34" s="67" t="s">
        <v>76</v>
      </c>
      <c r="F34" s="67" t="s">
        <v>77</v>
      </c>
      <c r="G34" s="61">
        <v>132.5</v>
      </c>
      <c r="H34" s="61">
        <v>17</v>
      </c>
      <c r="I34" s="61">
        <f t="shared" si="0"/>
        <v>66.25</v>
      </c>
      <c r="J34" s="58">
        <f t="shared" si="1"/>
        <v>33.125</v>
      </c>
      <c r="K34" s="59">
        <v>80</v>
      </c>
      <c r="L34" s="59">
        <f>K34*(83.91/80.71)</f>
        <v>83.17184983273448</v>
      </c>
      <c r="M34" s="59">
        <f t="shared" si="2"/>
        <v>41.58592491636724</v>
      </c>
      <c r="N34" s="59">
        <f t="shared" si="3"/>
        <v>74.71092491636725</v>
      </c>
      <c r="O34" s="55">
        <f t="shared" si="4"/>
        <v>31</v>
      </c>
      <c r="P34" s="61">
        <v>18370957632</v>
      </c>
      <c r="Q34" s="61"/>
      <c r="R34" s="61" t="s">
        <v>33</v>
      </c>
      <c r="S34" s="68"/>
      <c r="T34" s="69">
        <v>9</v>
      </c>
    </row>
    <row r="35" spans="1:20" ht="21.75" customHeight="1">
      <c r="A35" s="61">
        <v>26</v>
      </c>
      <c r="B35" s="61" t="s">
        <v>20</v>
      </c>
      <c r="C35" s="61" t="s">
        <v>102</v>
      </c>
      <c r="D35" s="61" t="s">
        <v>22</v>
      </c>
      <c r="E35" s="67" t="s">
        <v>103</v>
      </c>
      <c r="F35" s="67" t="s">
        <v>104</v>
      </c>
      <c r="G35" s="61">
        <v>130</v>
      </c>
      <c r="H35" s="61">
        <v>26</v>
      </c>
      <c r="I35" s="61">
        <f t="shared" si="0"/>
        <v>65</v>
      </c>
      <c r="J35" s="58">
        <f t="shared" si="1"/>
        <v>32.5</v>
      </c>
      <c r="K35" s="59">
        <v>83.72</v>
      </c>
      <c r="L35" s="59">
        <f>K35*(83.91/83.24)</f>
        <v>84.39386352715042</v>
      </c>
      <c r="M35" s="59">
        <f t="shared" si="2"/>
        <v>42.19693176357521</v>
      </c>
      <c r="N35" s="59">
        <f t="shared" si="3"/>
        <v>74.69693176357521</v>
      </c>
      <c r="O35" s="55">
        <f t="shared" si="4"/>
        <v>32</v>
      </c>
      <c r="P35" s="61">
        <v>18270055678</v>
      </c>
      <c r="Q35" s="61"/>
      <c r="R35" s="68" t="s">
        <v>48</v>
      </c>
      <c r="S35" s="68"/>
      <c r="T35" s="69">
        <v>1</v>
      </c>
    </row>
    <row r="36" spans="1:20" ht="21.75" customHeight="1">
      <c r="A36" s="63">
        <v>48</v>
      </c>
      <c r="B36" s="63" t="s">
        <v>20</v>
      </c>
      <c r="C36" s="63" t="s">
        <v>168</v>
      </c>
      <c r="D36" s="63" t="s">
        <v>22</v>
      </c>
      <c r="E36" s="64" t="s">
        <v>169</v>
      </c>
      <c r="F36" s="64" t="s">
        <v>170</v>
      </c>
      <c r="G36" s="63">
        <v>124</v>
      </c>
      <c r="H36" s="63">
        <v>47</v>
      </c>
      <c r="I36" s="63">
        <f aca="true" t="shared" si="5" ref="I36:I67">G36/2</f>
        <v>62</v>
      </c>
      <c r="J36" s="53">
        <f aca="true" t="shared" si="6" ref="J36:J67">I36/2</f>
        <v>31</v>
      </c>
      <c r="K36" s="54">
        <v>91.16</v>
      </c>
      <c r="L36" s="59">
        <f>K36*(83.91/87.88)</f>
        <v>87.04182521620392</v>
      </c>
      <c r="M36" s="59">
        <f aca="true" t="shared" si="7" ref="M36:M67">L36*0.5</f>
        <v>43.52091260810196</v>
      </c>
      <c r="N36" s="59">
        <f aca="true" t="shared" si="8" ref="N36:N67">J36+M36</f>
        <v>74.52091260810195</v>
      </c>
      <c r="O36" s="55">
        <f aca="true" t="shared" si="9" ref="O36:O67">RANK(N36,N$4:N$106)</f>
        <v>33</v>
      </c>
      <c r="P36" s="63">
        <v>15397978209</v>
      </c>
      <c r="Q36" s="63"/>
      <c r="R36" s="65" t="s">
        <v>29</v>
      </c>
      <c r="S36" s="65"/>
      <c r="T36" s="66">
        <v>10</v>
      </c>
    </row>
    <row r="37" spans="1:20" ht="21.75" customHeight="1">
      <c r="A37" s="61">
        <v>42</v>
      </c>
      <c r="B37" s="61" t="s">
        <v>20</v>
      </c>
      <c r="C37" s="61" t="s">
        <v>150</v>
      </c>
      <c r="D37" s="61" t="s">
        <v>22</v>
      </c>
      <c r="E37" s="67" t="s">
        <v>151</v>
      </c>
      <c r="F37" s="67" t="s">
        <v>152</v>
      </c>
      <c r="G37" s="61">
        <v>125.5</v>
      </c>
      <c r="H37" s="61">
        <v>42</v>
      </c>
      <c r="I37" s="61">
        <f t="shared" si="5"/>
        <v>62.75</v>
      </c>
      <c r="J37" s="58">
        <f t="shared" si="6"/>
        <v>31.375</v>
      </c>
      <c r="K37" s="59">
        <v>85.54</v>
      </c>
      <c r="L37" s="59">
        <f>K37*(83.91/83.24)</f>
        <v>86.22851273426238</v>
      </c>
      <c r="M37" s="59">
        <f t="shared" si="7"/>
        <v>43.11425636713119</v>
      </c>
      <c r="N37" s="59">
        <f t="shared" si="8"/>
        <v>74.48925636713119</v>
      </c>
      <c r="O37" s="55">
        <f t="shared" si="9"/>
        <v>34</v>
      </c>
      <c r="P37" s="61">
        <v>18370979192</v>
      </c>
      <c r="Q37" s="61"/>
      <c r="R37" s="68" t="s">
        <v>44</v>
      </c>
      <c r="S37" s="68"/>
      <c r="T37" s="69">
        <v>17</v>
      </c>
    </row>
    <row r="38" spans="1:20" ht="21.75" customHeight="1">
      <c r="A38" s="63">
        <v>24</v>
      </c>
      <c r="B38" s="63" t="s">
        <v>20</v>
      </c>
      <c r="C38" s="63" t="s">
        <v>96</v>
      </c>
      <c r="D38" s="63" t="s">
        <v>22</v>
      </c>
      <c r="E38" s="64" t="s">
        <v>97</v>
      </c>
      <c r="F38" s="64" t="s">
        <v>98</v>
      </c>
      <c r="G38" s="63">
        <v>131</v>
      </c>
      <c r="H38" s="63">
        <v>24</v>
      </c>
      <c r="I38" s="63">
        <f t="shared" si="5"/>
        <v>65.5</v>
      </c>
      <c r="J38" s="53">
        <f t="shared" si="6"/>
        <v>32.75</v>
      </c>
      <c r="K38" s="54">
        <v>80.2</v>
      </c>
      <c r="L38" s="59">
        <f>K38*(83.91/80.71)</f>
        <v>83.37977945731632</v>
      </c>
      <c r="M38" s="59">
        <f t="shared" si="7"/>
        <v>41.68988972865816</v>
      </c>
      <c r="N38" s="59">
        <f t="shared" si="8"/>
        <v>74.43988972865816</v>
      </c>
      <c r="O38" s="55">
        <f t="shared" si="9"/>
        <v>35</v>
      </c>
      <c r="P38" s="63">
        <v>15779752638</v>
      </c>
      <c r="Q38" s="63"/>
      <c r="R38" s="63" t="s">
        <v>37</v>
      </c>
      <c r="S38" s="65"/>
      <c r="T38" s="66">
        <v>12</v>
      </c>
    </row>
    <row r="39" spans="1:20" ht="21.75" customHeight="1">
      <c r="A39" s="61">
        <v>10</v>
      </c>
      <c r="B39" s="61" t="s">
        <v>20</v>
      </c>
      <c r="C39" s="61" t="s">
        <v>55</v>
      </c>
      <c r="D39" s="61" t="s">
        <v>22</v>
      </c>
      <c r="E39" s="67" t="s">
        <v>56</v>
      </c>
      <c r="F39" s="67" t="s">
        <v>57</v>
      </c>
      <c r="G39" s="61">
        <v>135.5</v>
      </c>
      <c r="H39" s="61">
        <v>10</v>
      </c>
      <c r="I39" s="61">
        <f t="shared" si="5"/>
        <v>67.75</v>
      </c>
      <c r="J39" s="58">
        <f t="shared" si="6"/>
        <v>33.875</v>
      </c>
      <c r="K39" s="59">
        <v>77.8</v>
      </c>
      <c r="L39" s="59">
        <f>K39*(83.91/80.71)</f>
        <v>80.88462396233427</v>
      </c>
      <c r="M39" s="59">
        <f t="shared" si="7"/>
        <v>40.44231198116714</v>
      </c>
      <c r="N39" s="59">
        <f t="shared" si="8"/>
        <v>74.31731198116714</v>
      </c>
      <c r="O39" s="55">
        <f t="shared" si="9"/>
        <v>36</v>
      </c>
      <c r="P39" s="61">
        <v>18779082293</v>
      </c>
      <c r="Q39" s="61"/>
      <c r="R39" s="61" t="s">
        <v>37</v>
      </c>
      <c r="S39" s="68"/>
      <c r="T39" s="69">
        <v>17</v>
      </c>
    </row>
    <row r="40" spans="1:20" ht="21.75" customHeight="1">
      <c r="A40" s="61">
        <v>62</v>
      </c>
      <c r="B40" s="61" t="s">
        <v>20</v>
      </c>
      <c r="C40" s="61" t="s">
        <v>209</v>
      </c>
      <c r="D40" s="61" t="s">
        <v>22</v>
      </c>
      <c r="E40" s="67" t="s">
        <v>210</v>
      </c>
      <c r="F40" s="67" t="s">
        <v>211</v>
      </c>
      <c r="G40" s="61">
        <v>121.5</v>
      </c>
      <c r="H40" s="61">
        <v>63</v>
      </c>
      <c r="I40" s="61">
        <f t="shared" si="5"/>
        <v>60.75</v>
      </c>
      <c r="J40" s="58">
        <f t="shared" si="6"/>
        <v>30.375</v>
      </c>
      <c r="K40" s="59">
        <v>87.16</v>
      </c>
      <c r="L40" s="59">
        <f>K40*(83.91/83.24)</f>
        <v>87.861552138395</v>
      </c>
      <c r="M40" s="59">
        <f t="shared" si="7"/>
        <v>43.9307760691975</v>
      </c>
      <c r="N40" s="59">
        <f t="shared" si="8"/>
        <v>74.30577606919749</v>
      </c>
      <c r="O40" s="55">
        <f t="shared" si="9"/>
        <v>37</v>
      </c>
      <c r="P40" s="61">
        <v>18879023689</v>
      </c>
      <c r="Q40" s="61"/>
      <c r="R40" s="68" t="s">
        <v>44</v>
      </c>
      <c r="S40" s="68"/>
      <c r="T40" s="69">
        <v>13</v>
      </c>
    </row>
    <row r="41" spans="1:20" ht="21.75" customHeight="1">
      <c r="A41" s="63">
        <v>32</v>
      </c>
      <c r="B41" s="63" t="s">
        <v>20</v>
      </c>
      <c r="C41" s="63" t="s">
        <v>120</v>
      </c>
      <c r="D41" s="63" t="s">
        <v>22</v>
      </c>
      <c r="E41" s="64" t="s">
        <v>121</v>
      </c>
      <c r="F41" s="64" t="s">
        <v>122</v>
      </c>
      <c r="G41" s="63">
        <v>128</v>
      </c>
      <c r="H41" s="63">
        <v>31</v>
      </c>
      <c r="I41" s="63">
        <f t="shared" si="5"/>
        <v>64</v>
      </c>
      <c r="J41" s="53">
        <f t="shared" si="6"/>
        <v>32</v>
      </c>
      <c r="K41" s="54">
        <v>81.2</v>
      </c>
      <c r="L41" s="59">
        <f>K41*(83.91/80.71)</f>
        <v>84.4194275802255</v>
      </c>
      <c r="M41" s="59">
        <f t="shared" si="7"/>
        <v>42.20971379011275</v>
      </c>
      <c r="N41" s="59">
        <f t="shared" si="8"/>
        <v>74.20971379011274</v>
      </c>
      <c r="O41" s="55">
        <f t="shared" si="9"/>
        <v>38</v>
      </c>
      <c r="P41" s="63">
        <v>15717072774</v>
      </c>
      <c r="Q41" s="63"/>
      <c r="R41" s="65" t="s">
        <v>37</v>
      </c>
      <c r="S41" s="65"/>
      <c r="T41" s="66">
        <v>10</v>
      </c>
    </row>
    <row r="42" spans="1:20" ht="21.75" customHeight="1">
      <c r="A42" s="61">
        <v>54</v>
      </c>
      <c r="B42" s="61" t="s">
        <v>20</v>
      </c>
      <c r="C42" s="61" t="s">
        <v>123</v>
      </c>
      <c r="D42" s="61" t="s">
        <v>22</v>
      </c>
      <c r="E42" s="67" t="s">
        <v>186</v>
      </c>
      <c r="F42" s="67" t="s">
        <v>187</v>
      </c>
      <c r="G42" s="61">
        <v>123.5</v>
      </c>
      <c r="H42" s="61">
        <v>51</v>
      </c>
      <c r="I42" s="61">
        <f t="shared" si="5"/>
        <v>61.75</v>
      </c>
      <c r="J42" s="58">
        <f t="shared" si="6"/>
        <v>30.875</v>
      </c>
      <c r="K42" s="59">
        <v>90.5</v>
      </c>
      <c r="L42" s="59">
        <f>K42*(83.91/87.88)</f>
        <v>86.41164087391898</v>
      </c>
      <c r="M42" s="59">
        <f t="shared" si="7"/>
        <v>43.20582043695949</v>
      </c>
      <c r="N42" s="59">
        <f t="shared" si="8"/>
        <v>74.0808204369595</v>
      </c>
      <c r="O42" s="55">
        <f t="shared" si="9"/>
        <v>39</v>
      </c>
      <c r="P42" s="61">
        <v>18370965698</v>
      </c>
      <c r="Q42" s="61"/>
      <c r="R42" s="68" t="s">
        <v>25</v>
      </c>
      <c r="S42" s="68"/>
      <c r="T42" s="69">
        <v>4</v>
      </c>
    </row>
    <row r="43" spans="1:20" ht="21.75" customHeight="1">
      <c r="A43" s="61">
        <v>53</v>
      </c>
      <c r="B43" s="61" t="s">
        <v>20</v>
      </c>
      <c r="C43" s="61" t="s">
        <v>183</v>
      </c>
      <c r="D43" s="61" t="s">
        <v>22</v>
      </c>
      <c r="E43" s="67" t="s">
        <v>184</v>
      </c>
      <c r="F43" s="67" t="s">
        <v>185</v>
      </c>
      <c r="G43" s="61">
        <v>123.5</v>
      </c>
      <c r="H43" s="61">
        <v>51</v>
      </c>
      <c r="I43" s="61">
        <f t="shared" si="5"/>
        <v>61.75</v>
      </c>
      <c r="J43" s="58">
        <f t="shared" si="6"/>
        <v>30.875</v>
      </c>
      <c r="K43" s="59">
        <v>83</v>
      </c>
      <c r="L43" s="59">
        <f>K43*(83.91/80.71)</f>
        <v>86.29079420146202</v>
      </c>
      <c r="M43" s="59">
        <f t="shared" si="7"/>
        <v>43.14539710073101</v>
      </c>
      <c r="N43" s="59">
        <f t="shared" si="8"/>
        <v>74.020397100731</v>
      </c>
      <c r="O43" s="55">
        <f t="shared" si="9"/>
        <v>40</v>
      </c>
      <c r="P43" s="61">
        <v>18214939997</v>
      </c>
      <c r="Q43" s="61"/>
      <c r="R43" s="68" t="s">
        <v>37</v>
      </c>
      <c r="S43" s="68"/>
      <c r="T43" s="69">
        <v>3</v>
      </c>
    </row>
    <row r="44" spans="1:20" ht="21.75" customHeight="1">
      <c r="A44" s="61">
        <v>20</v>
      </c>
      <c r="B44" s="61" t="s">
        <v>20</v>
      </c>
      <c r="C44" s="61" t="s">
        <v>84</v>
      </c>
      <c r="D44" s="61" t="s">
        <v>22</v>
      </c>
      <c r="E44" s="67" t="s">
        <v>85</v>
      </c>
      <c r="F44" s="67" t="s">
        <v>86</v>
      </c>
      <c r="G44" s="61">
        <v>132</v>
      </c>
      <c r="H44" s="61">
        <v>19</v>
      </c>
      <c r="I44" s="61">
        <f t="shared" si="5"/>
        <v>66</v>
      </c>
      <c r="J44" s="58">
        <f t="shared" si="6"/>
        <v>33</v>
      </c>
      <c r="K44" s="59">
        <v>81.12</v>
      </c>
      <c r="L44" s="59">
        <f>K44*(83.91/83.24)</f>
        <v>81.77293608841903</v>
      </c>
      <c r="M44" s="59">
        <f t="shared" si="7"/>
        <v>40.886468044209515</v>
      </c>
      <c r="N44" s="59">
        <f t="shared" si="8"/>
        <v>73.88646804420952</v>
      </c>
      <c r="O44" s="55">
        <f t="shared" si="9"/>
        <v>41</v>
      </c>
      <c r="P44" s="61">
        <v>15717072799</v>
      </c>
      <c r="Q44" s="61"/>
      <c r="R44" s="61" t="s">
        <v>44</v>
      </c>
      <c r="S44" s="68"/>
      <c r="T44" s="69">
        <v>4</v>
      </c>
    </row>
    <row r="45" spans="1:20" ht="21.75" customHeight="1">
      <c r="A45" s="63">
        <v>31</v>
      </c>
      <c r="B45" s="63" t="s">
        <v>20</v>
      </c>
      <c r="C45" s="63" t="s">
        <v>117</v>
      </c>
      <c r="D45" s="63" t="s">
        <v>22</v>
      </c>
      <c r="E45" s="64" t="s">
        <v>118</v>
      </c>
      <c r="F45" s="64" t="s">
        <v>119</v>
      </c>
      <c r="G45" s="63">
        <v>128</v>
      </c>
      <c r="H45" s="63">
        <v>31</v>
      </c>
      <c r="I45" s="63">
        <f t="shared" si="5"/>
        <v>64</v>
      </c>
      <c r="J45" s="53">
        <f t="shared" si="6"/>
        <v>32</v>
      </c>
      <c r="K45" s="54">
        <v>87.72</v>
      </c>
      <c r="L45" s="59">
        <f>K45*(83.91/87.88)</f>
        <v>83.75722803823396</v>
      </c>
      <c r="M45" s="59">
        <f t="shared" si="7"/>
        <v>41.87861401911698</v>
      </c>
      <c r="N45" s="59">
        <f t="shared" si="8"/>
        <v>73.87861401911698</v>
      </c>
      <c r="O45" s="55">
        <f t="shared" si="9"/>
        <v>42</v>
      </c>
      <c r="P45" s="63">
        <v>18270791129</v>
      </c>
      <c r="Q45" s="63"/>
      <c r="R45" s="65" t="s">
        <v>29</v>
      </c>
      <c r="S45" s="65"/>
      <c r="T45" s="66">
        <v>2</v>
      </c>
    </row>
    <row r="46" spans="1:20" ht="21.75" customHeight="1">
      <c r="A46" s="63">
        <v>47</v>
      </c>
      <c r="B46" s="63" t="s">
        <v>20</v>
      </c>
      <c r="C46" s="63" t="s">
        <v>165</v>
      </c>
      <c r="D46" s="63" t="s">
        <v>22</v>
      </c>
      <c r="E46" s="64" t="s">
        <v>166</v>
      </c>
      <c r="F46" s="64" t="s">
        <v>167</v>
      </c>
      <c r="G46" s="63">
        <v>124</v>
      </c>
      <c r="H46" s="63">
        <v>47</v>
      </c>
      <c r="I46" s="63">
        <f t="shared" si="5"/>
        <v>62</v>
      </c>
      <c r="J46" s="53">
        <f t="shared" si="6"/>
        <v>31</v>
      </c>
      <c r="K46" s="54">
        <v>84.96</v>
      </c>
      <c r="L46" s="59">
        <f>K46*(83.91/83.24)</f>
        <v>85.6438443056223</v>
      </c>
      <c r="M46" s="59">
        <f t="shared" si="7"/>
        <v>42.82192215281115</v>
      </c>
      <c r="N46" s="59">
        <f t="shared" si="8"/>
        <v>73.82192215281114</v>
      </c>
      <c r="O46" s="55">
        <f t="shared" si="9"/>
        <v>43</v>
      </c>
      <c r="P46" s="63">
        <v>15279715773</v>
      </c>
      <c r="Q46" s="63"/>
      <c r="R46" s="65" t="s">
        <v>48</v>
      </c>
      <c r="S46" s="65"/>
      <c r="T46" s="66">
        <v>4</v>
      </c>
    </row>
    <row r="47" spans="1:20" ht="21.75" customHeight="1">
      <c r="A47" s="63">
        <v>18</v>
      </c>
      <c r="B47" s="63" t="s">
        <v>20</v>
      </c>
      <c r="C47" s="63" t="s">
        <v>78</v>
      </c>
      <c r="D47" s="63" t="s">
        <v>22</v>
      </c>
      <c r="E47" s="64" t="s">
        <v>79</v>
      </c>
      <c r="F47" s="64" t="s">
        <v>80</v>
      </c>
      <c r="G47" s="63">
        <v>132.5</v>
      </c>
      <c r="H47" s="63">
        <v>17</v>
      </c>
      <c r="I47" s="63">
        <f t="shared" si="5"/>
        <v>66.25</v>
      </c>
      <c r="J47" s="53">
        <f t="shared" si="6"/>
        <v>33.125</v>
      </c>
      <c r="K47" s="54">
        <v>80.64</v>
      </c>
      <c r="L47" s="59">
        <f>K47*(83.91/83.24)</f>
        <v>81.28907256126863</v>
      </c>
      <c r="M47" s="59">
        <f t="shared" si="7"/>
        <v>40.64453628063431</v>
      </c>
      <c r="N47" s="59">
        <f t="shared" si="8"/>
        <v>73.76953628063431</v>
      </c>
      <c r="O47" s="55">
        <f t="shared" si="9"/>
        <v>44</v>
      </c>
      <c r="P47" s="63">
        <v>18146698912</v>
      </c>
      <c r="Q47" s="63"/>
      <c r="R47" s="63" t="s">
        <v>44</v>
      </c>
      <c r="S47" s="65"/>
      <c r="T47" s="66">
        <v>12</v>
      </c>
    </row>
    <row r="48" spans="1:20" ht="21.75" customHeight="1">
      <c r="A48" s="63">
        <v>30</v>
      </c>
      <c r="B48" s="63" t="s">
        <v>20</v>
      </c>
      <c r="C48" s="63" t="s">
        <v>114</v>
      </c>
      <c r="D48" s="63" t="s">
        <v>22</v>
      </c>
      <c r="E48" s="64" t="s">
        <v>115</v>
      </c>
      <c r="F48" s="64" t="s">
        <v>116</v>
      </c>
      <c r="G48" s="63">
        <v>129</v>
      </c>
      <c r="H48" s="63">
        <v>29</v>
      </c>
      <c r="I48" s="63">
        <f t="shared" si="5"/>
        <v>64.5</v>
      </c>
      <c r="J48" s="53">
        <f t="shared" si="6"/>
        <v>32.25</v>
      </c>
      <c r="K48" s="54">
        <v>86.8</v>
      </c>
      <c r="L48" s="59">
        <f>K48*(83.91/87.88)</f>
        <v>82.8787892580792</v>
      </c>
      <c r="M48" s="59">
        <f t="shared" si="7"/>
        <v>41.4393946290396</v>
      </c>
      <c r="N48" s="59">
        <f t="shared" si="8"/>
        <v>73.6893946290396</v>
      </c>
      <c r="O48" s="55">
        <f t="shared" si="9"/>
        <v>45</v>
      </c>
      <c r="P48" s="63">
        <v>13217973297</v>
      </c>
      <c r="Q48" s="63"/>
      <c r="R48" s="63" t="s">
        <v>29</v>
      </c>
      <c r="S48" s="65"/>
      <c r="T48" s="66">
        <v>8</v>
      </c>
    </row>
    <row r="49" spans="1:20" ht="21.75" customHeight="1">
      <c r="A49" s="61">
        <v>44</v>
      </c>
      <c r="B49" s="61" t="s">
        <v>20</v>
      </c>
      <c r="C49" s="61" t="s">
        <v>156</v>
      </c>
      <c r="D49" s="61" t="s">
        <v>22</v>
      </c>
      <c r="E49" s="67" t="s">
        <v>157</v>
      </c>
      <c r="F49" s="67" t="s">
        <v>158</v>
      </c>
      <c r="G49" s="61">
        <v>125.5</v>
      </c>
      <c r="H49" s="61">
        <v>42</v>
      </c>
      <c r="I49" s="61">
        <f t="shared" si="5"/>
        <v>62.75</v>
      </c>
      <c r="J49" s="58">
        <f t="shared" si="6"/>
        <v>31.375</v>
      </c>
      <c r="K49" s="59">
        <v>81.2</v>
      </c>
      <c r="L49" s="59">
        <f>K49*(83.91/80.71)</f>
        <v>84.4194275802255</v>
      </c>
      <c r="M49" s="59">
        <f t="shared" si="7"/>
        <v>42.20971379011275</v>
      </c>
      <c r="N49" s="59">
        <f t="shared" si="8"/>
        <v>73.58471379011274</v>
      </c>
      <c r="O49" s="55">
        <f t="shared" si="9"/>
        <v>46</v>
      </c>
      <c r="P49" s="61">
        <v>15007067579</v>
      </c>
      <c r="Q49" s="61"/>
      <c r="R49" s="68" t="s">
        <v>33</v>
      </c>
      <c r="S49" s="68"/>
      <c r="T49" s="69">
        <v>13</v>
      </c>
    </row>
    <row r="50" spans="1:20" ht="21.75" customHeight="1">
      <c r="A50" s="63">
        <v>39</v>
      </c>
      <c r="B50" s="63" t="s">
        <v>20</v>
      </c>
      <c r="C50" s="63" t="s">
        <v>141</v>
      </c>
      <c r="D50" s="63" t="s">
        <v>22</v>
      </c>
      <c r="E50" s="64" t="s">
        <v>142</v>
      </c>
      <c r="F50" s="64" t="s">
        <v>143</v>
      </c>
      <c r="G50" s="63">
        <v>126.5</v>
      </c>
      <c r="H50" s="63">
        <v>39</v>
      </c>
      <c r="I50" s="63">
        <f t="shared" si="5"/>
        <v>63.25</v>
      </c>
      <c r="J50" s="53">
        <f t="shared" si="6"/>
        <v>31.625</v>
      </c>
      <c r="K50" s="54">
        <v>82.98</v>
      </c>
      <c r="L50" s="59">
        <f>K50*(83.91/83.24)</f>
        <v>83.64790725612687</v>
      </c>
      <c r="M50" s="59">
        <f t="shared" si="7"/>
        <v>41.823953628063435</v>
      </c>
      <c r="N50" s="59">
        <f t="shared" si="8"/>
        <v>73.44895362806344</v>
      </c>
      <c r="O50" s="55">
        <f t="shared" si="9"/>
        <v>47</v>
      </c>
      <c r="P50" s="63">
        <v>18370957633</v>
      </c>
      <c r="Q50" s="63"/>
      <c r="R50" s="65" t="s">
        <v>44</v>
      </c>
      <c r="S50" s="65"/>
      <c r="T50" s="66">
        <v>16</v>
      </c>
    </row>
    <row r="51" spans="1:20" ht="21.75" customHeight="1">
      <c r="A51" s="61">
        <v>50</v>
      </c>
      <c r="B51" s="61" t="s">
        <v>20</v>
      </c>
      <c r="C51" s="61" t="s">
        <v>174</v>
      </c>
      <c r="D51" s="61" t="s">
        <v>22</v>
      </c>
      <c r="E51" s="67" t="s">
        <v>175</v>
      </c>
      <c r="F51" s="67" t="s">
        <v>176</v>
      </c>
      <c r="G51" s="61">
        <v>124</v>
      </c>
      <c r="H51" s="61">
        <v>47</v>
      </c>
      <c r="I51" s="61">
        <f t="shared" si="5"/>
        <v>62</v>
      </c>
      <c r="J51" s="58">
        <f t="shared" si="6"/>
        <v>31</v>
      </c>
      <c r="K51" s="59">
        <v>88.9</v>
      </c>
      <c r="L51" s="59">
        <f>K51*(83.91/87.88)</f>
        <v>84.88392125625855</v>
      </c>
      <c r="M51" s="59">
        <f t="shared" si="7"/>
        <v>42.44196062812927</v>
      </c>
      <c r="N51" s="59">
        <f t="shared" si="8"/>
        <v>73.44196062812927</v>
      </c>
      <c r="O51" s="55">
        <f t="shared" si="9"/>
        <v>48</v>
      </c>
      <c r="P51" s="61">
        <v>15979085834</v>
      </c>
      <c r="Q51" s="61"/>
      <c r="R51" s="68" t="s">
        <v>25</v>
      </c>
      <c r="S51" s="68"/>
      <c r="T51" s="69">
        <v>6</v>
      </c>
    </row>
    <row r="52" spans="1:20" ht="21.75" customHeight="1">
      <c r="A52" s="63">
        <v>51</v>
      </c>
      <c r="B52" s="63" t="s">
        <v>20</v>
      </c>
      <c r="C52" s="63" t="s">
        <v>177</v>
      </c>
      <c r="D52" s="63" t="s">
        <v>22</v>
      </c>
      <c r="E52" s="64" t="s">
        <v>178</v>
      </c>
      <c r="F52" s="64" t="s">
        <v>179</v>
      </c>
      <c r="G52" s="63">
        <v>123.5</v>
      </c>
      <c r="H52" s="63">
        <v>51</v>
      </c>
      <c r="I52" s="63">
        <f t="shared" si="5"/>
        <v>61.75</v>
      </c>
      <c r="J52" s="53">
        <f t="shared" si="6"/>
        <v>30.875</v>
      </c>
      <c r="K52" s="54">
        <v>84.44</v>
      </c>
      <c r="L52" s="59">
        <f>K52*(83.91/83.24)</f>
        <v>85.11965881787602</v>
      </c>
      <c r="M52" s="59">
        <f t="shared" si="7"/>
        <v>42.55982940893801</v>
      </c>
      <c r="N52" s="59">
        <f t="shared" si="8"/>
        <v>73.43482940893801</v>
      </c>
      <c r="O52" s="55">
        <f t="shared" si="9"/>
        <v>49</v>
      </c>
      <c r="P52" s="63">
        <v>15570056189</v>
      </c>
      <c r="Q52" s="63"/>
      <c r="R52" s="65" t="s">
        <v>48</v>
      </c>
      <c r="S52" s="65"/>
      <c r="T52" s="66">
        <v>6</v>
      </c>
    </row>
    <row r="53" spans="1:20" ht="21.75" customHeight="1">
      <c r="A53" s="63">
        <v>36</v>
      </c>
      <c r="B53" s="63" t="s">
        <v>20</v>
      </c>
      <c r="C53" s="63" t="s">
        <v>132</v>
      </c>
      <c r="D53" s="63" t="s">
        <v>22</v>
      </c>
      <c r="E53" s="64" t="s">
        <v>133</v>
      </c>
      <c r="F53" s="64" t="s">
        <v>134</v>
      </c>
      <c r="G53" s="63">
        <v>127.5</v>
      </c>
      <c r="H53" s="63">
        <v>33</v>
      </c>
      <c r="I53" s="63">
        <f t="shared" si="5"/>
        <v>63.75</v>
      </c>
      <c r="J53" s="53">
        <f t="shared" si="6"/>
        <v>31.875</v>
      </c>
      <c r="K53" s="54">
        <v>87</v>
      </c>
      <c r="L53" s="59">
        <f>K53*(83.91/87.88)</f>
        <v>83.06975421028676</v>
      </c>
      <c r="M53" s="59">
        <f t="shared" si="7"/>
        <v>41.53487710514338</v>
      </c>
      <c r="N53" s="59">
        <f t="shared" si="8"/>
        <v>73.40987710514338</v>
      </c>
      <c r="O53" s="55">
        <f t="shared" si="9"/>
        <v>50</v>
      </c>
      <c r="P53" s="63">
        <v>18370957628</v>
      </c>
      <c r="Q53" s="63"/>
      <c r="R53" s="65" t="s">
        <v>25</v>
      </c>
      <c r="S53" s="65"/>
      <c r="T53" s="66">
        <v>9</v>
      </c>
    </row>
    <row r="54" spans="1:20" ht="21.75" customHeight="1">
      <c r="A54" s="63">
        <v>65</v>
      </c>
      <c r="B54" s="63" t="s">
        <v>20</v>
      </c>
      <c r="C54" s="63" t="s">
        <v>218</v>
      </c>
      <c r="D54" s="63" t="s">
        <v>22</v>
      </c>
      <c r="E54" s="64" t="s">
        <v>219</v>
      </c>
      <c r="F54" s="64" t="s">
        <v>220</v>
      </c>
      <c r="G54" s="63">
        <v>121</v>
      </c>
      <c r="H54" s="63">
        <v>66</v>
      </c>
      <c r="I54" s="63">
        <f t="shared" si="5"/>
        <v>60.5</v>
      </c>
      <c r="J54" s="53">
        <f t="shared" si="6"/>
        <v>30.25</v>
      </c>
      <c r="K54" s="54">
        <v>83</v>
      </c>
      <c r="L54" s="59">
        <f>K54*(83.91/80.71)</f>
        <v>86.29079420146202</v>
      </c>
      <c r="M54" s="59">
        <f t="shared" si="7"/>
        <v>43.14539710073101</v>
      </c>
      <c r="N54" s="59">
        <f t="shared" si="8"/>
        <v>73.395397100731</v>
      </c>
      <c r="O54" s="55">
        <f t="shared" si="9"/>
        <v>51</v>
      </c>
      <c r="P54" s="63">
        <v>18279139908</v>
      </c>
      <c r="Q54" s="63"/>
      <c r="R54" s="65" t="s">
        <v>37</v>
      </c>
      <c r="S54" s="65"/>
      <c r="T54" s="66">
        <v>18</v>
      </c>
    </row>
    <row r="55" spans="1:20" ht="21.75" customHeight="1">
      <c r="A55" s="63">
        <v>29</v>
      </c>
      <c r="B55" s="63" t="s">
        <v>20</v>
      </c>
      <c r="C55" s="63" t="s">
        <v>111</v>
      </c>
      <c r="D55" s="63" t="s">
        <v>22</v>
      </c>
      <c r="E55" s="64" t="s">
        <v>112</v>
      </c>
      <c r="F55" s="64" t="s">
        <v>113</v>
      </c>
      <c r="G55" s="63">
        <v>129</v>
      </c>
      <c r="H55" s="63">
        <v>29</v>
      </c>
      <c r="I55" s="63">
        <f t="shared" si="5"/>
        <v>64.5</v>
      </c>
      <c r="J55" s="53">
        <f t="shared" si="6"/>
        <v>32.25</v>
      </c>
      <c r="K55" s="54">
        <v>86.12</v>
      </c>
      <c r="L55" s="59">
        <f>K55*(83.91/87.88)</f>
        <v>82.22950842057351</v>
      </c>
      <c r="M55" s="59">
        <f t="shared" si="7"/>
        <v>41.114754210286755</v>
      </c>
      <c r="N55" s="59">
        <f t="shared" si="8"/>
        <v>73.36475421028675</v>
      </c>
      <c r="O55" s="55">
        <f t="shared" si="9"/>
        <v>52</v>
      </c>
      <c r="P55" s="63">
        <v>18270056996</v>
      </c>
      <c r="Q55" s="63"/>
      <c r="R55" s="63" t="s">
        <v>25</v>
      </c>
      <c r="S55" s="65"/>
      <c r="T55" s="66">
        <v>18</v>
      </c>
    </row>
    <row r="56" spans="1:20" ht="21.75" customHeight="1">
      <c r="A56" s="63">
        <v>74</v>
      </c>
      <c r="B56" s="63" t="s">
        <v>20</v>
      </c>
      <c r="C56" s="63" t="s">
        <v>245</v>
      </c>
      <c r="D56" s="63" t="s">
        <v>22</v>
      </c>
      <c r="E56" s="64" t="s">
        <v>246</v>
      </c>
      <c r="F56" s="64" t="s">
        <v>247</v>
      </c>
      <c r="G56" s="63">
        <v>117.5</v>
      </c>
      <c r="H56" s="63">
        <v>75</v>
      </c>
      <c r="I56" s="63">
        <f t="shared" si="5"/>
        <v>58.75</v>
      </c>
      <c r="J56" s="53">
        <f t="shared" si="6"/>
        <v>29.375</v>
      </c>
      <c r="K56" s="54">
        <v>92</v>
      </c>
      <c r="L56" s="59">
        <f>K56*(83.91/87.88)</f>
        <v>87.84387801547565</v>
      </c>
      <c r="M56" s="59">
        <f t="shared" si="7"/>
        <v>43.921939007737826</v>
      </c>
      <c r="N56" s="59">
        <f t="shared" si="8"/>
        <v>73.29693900773782</v>
      </c>
      <c r="O56" s="55">
        <f t="shared" si="9"/>
        <v>53</v>
      </c>
      <c r="P56" s="63">
        <v>18870755329</v>
      </c>
      <c r="Q56" s="63"/>
      <c r="R56" s="65" t="s">
        <v>29</v>
      </c>
      <c r="S56" s="65"/>
      <c r="T56" s="66">
        <v>4</v>
      </c>
    </row>
    <row r="57" spans="1:20" ht="21.75" customHeight="1">
      <c r="A57" s="61">
        <v>46</v>
      </c>
      <c r="B57" s="61" t="s">
        <v>20</v>
      </c>
      <c r="C57" s="61" t="s">
        <v>162</v>
      </c>
      <c r="D57" s="61" t="s">
        <v>22</v>
      </c>
      <c r="E57" s="67" t="s">
        <v>163</v>
      </c>
      <c r="F57" s="67" t="s">
        <v>164</v>
      </c>
      <c r="G57" s="61">
        <v>124.5</v>
      </c>
      <c r="H57" s="61">
        <v>46</v>
      </c>
      <c r="I57" s="61">
        <f t="shared" si="5"/>
        <v>62.25</v>
      </c>
      <c r="J57" s="58">
        <f t="shared" si="6"/>
        <v>31.125</v>
      </c>
      <c r="K57" s="59">
        <v>80.6</v>
      </c>
      <c r="L57" s="59">
        <f>K57*(83.91/80.71)</f>
        <v>83.79563870647998</v>
      </c>
      <c r="M57" s="59">
        <f t="shared" si="7"/>
        <v>41.89781935323999</v>
      </c>
      <c r="N57" s="59">
        <f t="shared" si="8"/>
        <v>73.02281935323998</v>
      </c>
      <c r="O57" s="55">
        <f t="shared" si="9"/>
        <v>54</v>
      </c>
      <c r="P57" s="61">
        <v>18370965652</v>
      </c>
      <c r="Q57" s="61"/>
      <c r="R57" s="68" t="s">
        <v>37</v>
      </c>
      <c r="S57" s="68"/>
      <c r="T57" s="69">
        <v>15</v>
      </c>
    </row>
    <row r="58" spans="1:20" ht="21.75" customHeight="1">
      <c r="A58" s="61">
        <v>61</v>
      </c>
      <c r="B58" s="61" t="s">
        <v>20</v>
      </c>
      <c r="C58" s="61" t="s">
        <v>206</v>
      </c>
      <c r="D58" s="61" t="s">
        <v>22</v>
      </c>
      <c r="E58" s="67" t="s">
        <v>207</v>
      </c>
      <c r="F58" s="67" t="s">
        <v>208</v>
      </c>
      <c r="G58" s="61">
        <v>122</v>
      </c>
      <c r="H58" s="61">
        <v>62</v>
      </c>
      <c r="I58" s="61">
        <f t="shared" si="5"/>
        <v>61</v>
      </c>
      <c r="J58" s="58">
        <f t="shared" si="6"/>
        <v>30.5</v>
      </c>
      <c r="K58" s="59">
        <v>89</v>
      </c>
      <c r="L58" s="59">
        <f>K58*(83.91/87.88)</f>
        <v>84.97940373236231</v>
      </c>
      <c r="M58" s="59">
        <f t="shared" si="7"/>
        <v>42.48970186618116</v>
      </c>
      <c r="N58" s="59">
        <f t="shared" si="8"/>
        <v>72.98970186618115</v>
      </c>
      <c r="O58" s="55">
        <f t="shared" si="9"/>
        <v>55</v>
      </c>
      <c r="P58" s="61">
        <v>15180622979</v>
      </c>
      <c r="Q58" s="61"/>
      <c r="R58" s="68" t="s">
        <v>29</v>
      </c>
      <c r="S58" s="68"/>
      <c r="T58" s="69">
        <v>5</v>
      </c>
    </row>
    <row r="59" spans="1:20" ht="21.75" customHeight="1">
      <c r="A59" s="63">
        <v>64</v>
      </c>
      <c r="B59" s="63" t="s">
        <v>20</v>
      </c>
      <c r="C59" s="63" t="s">
        <v>215</v>
      </c>
      <c r="D59" s="63" t="s">
        <v>22</v>
      </c>
      <c r="E59" s="64" t="s">
        <v>216</v>
      </c>
      <c r="F59" s="64" t="s">
        <v>217</v>
      </c>
      <c r="G59" s="63">
        <v>121.5</v>
      </c>
      <c r="H59" s="63">
        <v>63</v>
      </c>
      <c r="I59" s="63">
        <f t="shared" si="5"/>
        <v>60.75</v>
      </c>
      <c r="J59" s="53">
        <f t="shared" si="6"/>
        <v>30.375</v>
      </c>
      <c r="K59" s="54">
        <v>81.8</v>
      </c>
      <c r="L59" s="59">
        <f>K59*(83.91/80.71)</f>
        <v>85.043216453971</v>
      </c>
      <c r="M59" s="59">
        <f t="shared" si="7"/>
        <v>42.5216082269855</v>
      </c>
      <c r="N59" s="59">
        <f t="shared" si="8"/>
        <v>72.8966082269855</v>
      </c>
      <c r="O59" s="55">
        <f t="shared" si="9"/>
        <v>56</v>
      </c>
      <c r="P59" s="63">
        <v>18370961693</v>
      </c>
      <c r="Q59" s="63"/>
      <c r="R59" s="65" t="s">
        <v>33</v>
      </c>
      <c r="S59" s="65"/>
      <c r="T59" s="66">
        <v>4</v>
      </c>
    </row>
    <row r="60" spans="1:20" ht="21.75" customHeight="1">
      <c r="A60" s="63">
        <v>57</v>
      </c>
      <c r="B60" s="63" t="s">
        <v>20</v>
      </c>
      <c r="C60" s="63" t="s">
        <v>194</v>
      </c>
      <c r="D60" s="63" t="s">
        <v>22</v>
      </c>
      <c r="E60" s="64" t="s">
        <v>195</v>
      </c>
      <c r="F60" s="64" t="s">
        <v>196</v>
      </c>
      <c r="G60" s="63">
        <v>123</v>
      </c>
      <c r="H60" s="63">
        <v>55</v>
      </c>
      <c r="I60" s="63">
        <f t="shared" si="5"/>
        <v>61.5</v>
      </c>
      <c r="J60" s="53">
        <f t="shared" si="6"/>
        <v>30.75</v>
      </c>
      <c r="K60" s="54">
        <v>81</v>
      </c>
      <c r="L60" s="59">
        <f>K60*(83.91/80.71)</f>
        <v>84.21149795564365</v>
      </c>
      <c r="M60" s="59">
        <f t="shared" si="7"/>
        <v>42.105748977821825</v>
      </c>
      <c r="N60" s="59">
        <f t="shared" si="8"/>
        <v>72.85574897782183</v>
      </c>
      <c r="O60" s="55">
        <f t="shared" si="9"/>
        <v>57</v>
      </c>
      <c r="P60" s="63">
        <v>18879734560</v>
      </c>
      <c r="Q60" s="63"/>
      <c r="R60" s="65" t="s">
        <v>37</v>
      </c>
      <c r="S60" s="65"/>
      <c r="T60" s="66">
        <v>4</v>
      </c>
    </row>
    <row r="61" spans="1:20" ht="21.75" customHeight="1">
      <c r="A61" s="63">
        <v>56</v>
      </c>
      <c r="B61" s="63" t="s">
        <v>20</v>
      </c>
      <c r="C61" s="63" t="s">
        <v>191</v>
      </c>
      <c r="D61" s="63" t="s">
        <v>22</v>
      </c>
      <c r="E61" s="64" t="s">
        <v>192</v>
      </c>
      <c r="F61" s="64" t="s">
        <v>193</v>
      </c>
      <c r="G61" s="63">
        <v>123</v>
      </c>
      <c r="H61" s="63">
        <v>55</v>
      </c>
      <c r="I61" s="63">
        <f t="shared" si="5"/>
        <v>61.5</v>
      </c>
      <c r="J61" s="53">
        <f t="shared" si="6"/>
        <v>30.75</v>
      </c>
      <c r="K61" s="54">
        <v>81</v>
      </c>
      <c r="L61" s="59">
        <f>K61*(83.91/80.71)</f>
        <v>84.21149795564365</v>
      </c>
      <c r="M61" s="59">
        <f t="shared" si="7"/>
        <v>42.105748977821825</v>
      </c>
      <c r="N61" s="59">
        <f t="shared" si="8"/>
        <v>72.85574897782183</v>
      </c>
      <c r="O61" s="55">
        <f t="shared" si="9"/>
        <v>57</v>
      </c>
      <c r="P61" s="63">
        <v>18679752826</v>
      </c>
      <c r="Q61" s="63"/>
      <c r="R61" s="65" t="s">
        <v>33</v>
      </c>
      <c r="S61" s="65"/>
      <c r="T61" s="66">
        <v>8</v>
      </c>
    </row>
    <row r="62" spans="1:20" ht="21.75" customHeight="1">
      <c r="A62" s="61">
        <v>60</v>
      </c>
      <c r="B62" s="61" t="s">
        <v>20</v>
      </c>
      <c r="C62" s="61" t="s">
        <v>203</v>
      </c>
      <c r="D62" s="61" t="s">
        <v>22</v>
      </c>
      <c r="E62" s="67" t="s">
        <v>204</v>
      </c>
      <c r="F62" s="67" t="s">
        <v>205</v>
      </c>
      <c r="G62" s="61">
        <v>122</v>
      </c>
      <c r="H62" s="61">
        <v>60</v>
      </c>
      <c r="I62" s="61">
        <f t="shared" si="5"/>
        <v>61</v>
      </c>
      <c r="J62" s="58">
        <f t="shared" si="6"/>
        <v>30.5</v>
      </c>
      <c r="K62" s="59">
        <v>83.92</v>
      </c>
      <c r="L62" s="59">
        <f>K62*(83.91/83.24)</f>
        <v>84.59547333012975</v>
      </c>
      <c r="M62" s="59">
        <f t="shared" si="7"/>
        <v>42.297736665064875</v>
      </c>
      <c r="N62" s="59">
        <f t="shared" si="8"/>
        <v>72.79773666506487</v>
      </c>
      <c r="O62" s="55">
        <f t="shared" si="9"/>
        <v>59</v>
      </c>
      <c r="P62" s="61">
        <v>15779752817</v>
      </c>
      <c r="Q62" s="61"/>
      <c r="R62" s="68" t="s">
        <v>48</v>
      </c>
      <c r="S62" s="68"/>
      <c r="T62" s="69">
        <v>15</v>
      </c>
    </row>
    <row r="63" spans="1:20" ht="21.75" customHeight="1">
      <c r="A63" s="61">
        <v>71</v>
      </c>
      <c r="B63" s="61" t="s">
        <v>20</v>
      </c>
      <c r="C63" s="61" t="s">
        <v>236</v>
      </c>
      <c r="D63" s="61" t="s">
        <v>22</v>
      </c>
      <c r="E63" s="67" t="s">
        <v>237</v>
      </c>
      <c r="F63" s="67" t="s">
        <v>238</v>
      </c>
      <c r="G63" s="61">
        <v>118</v>
      </c>
      <c r="H63" s="61">
        <v>73</v>
      </c>
      <c r="I63" s="61">
        <f t="shared" si="5"/>
        <v>59</v>
      </c>
      <c r="J63" s="58">
        <f t="shared" si="6"/>
        <v>29.5</v>
      </c>
      <c r="K63" s="59">
        <v>90.4</v>
      </c>
      <c r="L63" s="59">
        <f>K63*(83.91/87.88)</f>
        <v>86.31615839781522</v>
      </c>
      <c r="M63" s="59">
        <f t="shared" si="7"/>
        <v>43.15807919890761</v>
      </c>
      <c r="N63" s="59">
        <f t="shared" si="8"/>
        <v>72.65807919890761</v>
      </c>
      <c r="O63" s="55">
        <f t="shared" si="9"/>
        <v>60</v>
      </c>
      <c r="P63" s="61">
        <v>18370953619</v>
      </c>
      <c r="Q63" s="61"/>
      <c r="R63" s="68" t="s">
        <v>29</v>
      </c>
      <c r="S63" s="68"/>
      <c r="T63" s="69">
        <v>15</v>
      </c>
    </row>
    <row r="64" spans="1:20" ht="21.75" customHeight="1">
      <c r="A64" s="61">
        <v>34</v>
      </c>
      <c r="B64" s="61" t="s">
        <v>20</v>
      </c>
      <c r="C64" s="61" t="s">
        <v>126</v>
      </c>
      <c r="D64" s="61" t="s">
        <v>22</v>
      </c>
      <c r="E64" s="67" t="s">
        <v>127</v>
      </c>
      <c r="F64" s="67" t="s">
        <v>128</v>
      </c>
      <c r="G64" s="61">
        <v>127.5</v>
      </c>
      <c r="H64" s="61">
        <v>33</v>
      </c>
      <c r="I64" s="61">
        <f t="shared" si="5"/>
        <v>63.75</v>
      </c>
      <c r="J64" s="58">
        <f t="shared" si="6"/>
        <v>31.875</v>
      </c>
      <c r="K64" s="59">
        <v>85.4</v>
      </c>
      <c r="L64" s="59">
        <f>K64*(83.91/87.88)</f>
        <v>81.54203459262631</v>
      </c>
      <c r="M64" s="59">
        <f t="shared" si="7"/>
        <v>40.771017296313154</v>
      </c>
      <c r="N64" s="59">
        <f t="shared" si="8"/>
        <v>72.64601729631315</v>
      </c>
      <c r="O64" s="55">
        <f t="shared" si="9"/>
        <v>61</v>
      </c>
      <c r="P64" s="61">
        <v>18146615191</v>
      </c>
      <c r="Q64" s="61"/>
      <c r="R64" s="68" t="s">
        <v>25</v>
      </c>
      <c r="S64" s="68"/>
      <c r="T64" s="69">
        <v>2</v>
      </c>
    </row>
    <row r="65" spans="1:20" ht="21.75" customHeight="1">
      <c r="A65" s="61">
        <v>70</v>
      </c>
      <c r="B65" s="61" t="s">
        <v>20</v>
      </c>
      <c r="C65" s="61" t="s">
        <v>233</v>
      </c>
      <c r="D65" s="61" t="s">
        <v>22</v>
      </c>
      <c r="E65" s="67" t="s">
        <v>234</v>
      </c>
      <c r="F65" s="67" t="s">
        <v>235</v>
      </c>
      <c r="G65" s="61">
        <v>119</v>
      </c>
      <c r="H65" s="61">
        <v>71</v>
      </c>
      <c r="I65" s="61">
        <f t="shared" si="5"/>
        <v>59.5</v>
      </c>
      <c r="J65" s="58">
        <f t="shared" si="6"/>
        <v>29.75</v>
      </c>
      <c r="K65" s="59">
        <v>82.4</v>
      </c>
      <c r="L65" s="59">
        <f>K65*(83.91/80.71)</f>
        <v>85.66700532771652</v>
      </c>
      <c r="M65" s="59">
        <f t="shared" si="7"/>
        <v>42.83350266385826</v>
      </c>
      <c r="N65" s="59">
        <f t="shared" si="8"/>
        <v>72.58350266385827</v>
      </c>
      <c r="O65" s="55">
        <f t="shared" si="9"/>
        <v>62</v>
      </c>
      <c r="P65" s="61">
        <v>15779052330</v>
      </c>
      <c r="Q65" s="61"/>
      <c r="R65" s="68" t="s">
        <v>33</v>
      </c>
      <c r="S65" s="68"/>
      <c r="T65" s="69">
        <v>17</v>
      </c>
    </row>
    <row r="66" spans="1:20" ht="21.75" customHeight="1">
      <c r="A66" s="61">
        <v>19</v>
      </c>
      <c r="B66" s="61" t="s">
        <v>20</v>
      </c>
      <c r="C66" s="61" t="s">
        <v>81</v>
      </c>
      <c r="D66" s="61" t="s">
        <v>22</v>
      </c>
      <c r="E66" s="67" t="s">
        <v>82</v>
      </c>
      <c r="F66" s="67" t="s">
        <v>83</v>
      </c>
      <c r="G66" s="61">
        <v>132</v>
      </c>
      <c r="H66" s="61">
        <v>19</v>
      </c>
      <c r="I66" s="61">
        <f t="shared" si="5"/>
        <v>66</v>
      </c>
      <c r="J66" s="58">
        <f t="shared" si="6"/>
        <v>33</v>
      </c>
      <c r="K66" s="59">
        <v>76</v>
      </c>
      <c r="L66" s="59">
        <f>K66*(83.91/80.71)</f>
        <v>79.01325734109776</v>
      </c>
      <c r="M66" s="59">
        <f t="shared" si="7"/>
        <v>39.50662867054888</v>
      </c>
      <c r="N66" s="59">
        <f t="shared" si="8"/>
        <v>72.50662867054888</v>
      </c>
      <c r="O66" s="55">
        <f t="shared" si="9"/>
        <v>63</v>
      </c>
      <c r="P66" s="61">
        <v>18370957609</v>
      </c>
      <c r="Q66" s="61"/>
      <c r="R66" s="61" t="s">
        <v>37</v>
      </c>
      <c r="S66" s="68"/>
      <c r="T66" s="69">
        <v>5</v>
      </c>
    </row>
    <row r="67" spans="1:20" ht="21.75" customHeight="1">
      <c r="A67" s="61">
        <v>38</v>
      </c>
      <c r="B67" s="61" t="s">
        <v>20</v>
      </c>
      <c r="C67" s="61" t="s">
        <v>138</v>
      </c>
      <c r="D67" s="61" t="s">
        <v>22</v>
      </c>
      <c r="E67" s="67" t="s">
        <v>139</v>
      </c>
      <c r="F67" s="67" t="s">
        <v>140</v>
      </c>
      <c r="G67" s="61">
        <v>127</v>
      </c>
      <c r="H67" s="61">
        <v>37</v>
      </c>
      <c r="I67" s="61">
        <f t="shared" si="5"/>
        <v>63.5</v>
      </c>
      <c r="J67" s="58">
        <f t="shared" si="6"/>
        <v>31.75</v>
      </c>
      <c r="K67" s="59">
        <v>78.4</v>
      </c>
      <c r="L67" s="59">
        <f>K67*(83.91/80.71)</f>
        <v>81.5084128360798</v>
      </c>
      <c r="M67" s="59">
        <f t="shared" si="7"/>
        <v>40.7542064180399</v>
      </c>
      <c r="N67" s="59">
        <f t="shared" si="8"/>
        <v>72.5042064180399</v>
      </c>
      <c r="O67" s="55">
        <f t="shared" si="9"/>
        <v>64</v>
      </c>
      <c r="P67" s="61">
        <v>18370994219</v>
      </c>
      <c r="Q67" s="61"/>
      <c r="R67" s="68" t="s">
        <v>37</v>
      </c>
      <c r="S67" s="68"/>
      <c r="T67" s="69">
        <v>9</v>
      </c>
    </row>
    <row r="68" spans="1:20" ht="21.75" customHeight="1">
      <c r="A68" s="61">
        <v>92</v>
      </c>
      <c r="B68" s="61" t="s">
        <v>20</v>
      </c>
      <c r="C68" s="61" t="s">
        <v>299</v>
      </c>
      <c r="D68" s="61" t="s">
        <v>22</v>
      </c>
      <c r="E68" s="67" t="s">
        <v>300</v>
      </c>
      <c r="F68" s="67" t="s">
        <v>301</v>
      </c>
      <c r="G68" s="61">
        <v>113.5</v>
      </c>
      <c r="H68" s="61">
        <v>93</v>
      </c>
      <c r="I68" s="61">
        <f aca="true" t="shared" si="10" ref="I68:I99">G68/2</f>
        <v>56.75</v>
      </c>
      <c r="J68" s="58">
        <f aca="true" t="shared" si="11" ref="J68:J99">I68/2</f>
        <v>28.375</v>
      </c>
      <c r="K68" s="59">
        <v>87.5</v>
      </c>
      <c r="L68" s="59">
        <f>K68*(83.91/83.24)</f>
        <v>88.20428880345987</v>
      </c>
      <c r="M68" s="59">
        <f aca="true" t="shared" si="12" ref="M68:M99">L68*0.5</f>
        <v>44.10214440172994</v>
      </c>
      <c r="N68" s="59">
        <f aca="true" t="shared" si="13" ref="N68:N99">J68+M68</f>
        <v>72.47714440172993</v>
      </c>
      <c r="O68" s="55">
        <f aca="true" t="shared" si="14" ref="O68:O99">RANK(N68,N$4:N$106)</f>
        <v>65</v>
      </c>
      <c r="P68" s="61">
        <v>15870047860</v>
      </c>
      <c r="Q68" s="61"/>
      <c r="R68" s="68" t="s">
        <v>44</v>
      </c>
      <c r="S68" s="68"/>
      <c r="T68" s="69">
        <v>2</v>
      </c>
    </row>
    <row r="69" spans="1:20" ht="21.75" customHeight="1">
      <c r="A69" s="61">
        <v>73</v>
      </c>
      <c r="B69" s="61" t="s">
        <v>20</v>
      </c>
      <c r="C69" s="61" t="s">
        <v>242</v>
      </c>
      <c r="D69" s="61" t="s">
        <v>22</v>
      </c>
      <c r="E69" s="67" t="s">
        <v>243</v>
      </c>
      <c r="F69" s="67" t="s">
        <v>244</v>
      </c>
      <c r="G69" s="61">
        <v>117.5</v>
      </c>
      <c r="H69" s="61">
        <v>75</v>
      </c>
      <c r="I69" s="61">
        <f t="shared" si="10"/>
        <v>58.75</v>
      </c>
      <c r="J69" s="58">
        <f t="shared" si="11"/>
        <v>29.375</v>
      </c>
      <c r="K69" s="59">
        <v>82.9</v>
      </c>
      <c r="L69" s="59">
        <f>K69*(83.91/80.71)</f>
        <v>86.18682938917111</v>
      </c>
      <c r="M69" s="59">
        <f t="shared" si="12"/>
        <v>43.093414694585555</v>
      </c>
      <c r="N69" s="59">
        <f t="shared" si="13"/>
        <v>72.46841469458556</v>
      </c>
      <c r="O69" s="55">
        <f t="shared" si="14"/>
        <v>66</v>
      </c>
      <c r="P69" s="61">
        <v>18370958188</v>
      </c>
      <c r="Q69" s="61"/>
      <c r="R69" s="68" t="s">
        <v>33</v>
      </c>
      <c r="S69" s="68"/>
      <c r="T69" s="69">
        <v>5</v>
      </c>
    </row>
    <row r="70" spans="1:20" ht="21.75" customHeight="1">
      <c r="A70" s="63">
        <v>99</v>
      </c>
      <c r="B70" s="63" t="s">
        <v>20</v>
      </c>
      <c r="C70" s="63" t="s">
        <v>320</v>
      </c>
      <c r="D70" s="63" t="s">
        <v>22</v>
      </c>
      <c r="E70" s="64" t="s">
        <v>321</v>
      </c>
      <c r="F70" s="64" t="s">
        <v>322</v>
      </c>
      <c r="G70" s="63">
        <v>112.5</v>
      </c>
      <c r="H70" s="63">
        <v>98</v>
      </c>
      <c r="I70" s="63">
        <f t="shared" si="10"/>
        <v>56.25</v>
      </c>
      <c r="J70" s="53">
        <f t="shared" si="11"/>
        <v>28.125</v>
      </c>
      <c r="K70" s="54">
        <v>84.6</v>
      </c>
      <c r="L70" s="59">
        <f>K70*(83.91/80.71)</f>
        <v>87.9542311981167</v>
      </c>
      <c r="M70" s="59">
        <f t="shared" si="12"/>
        <v>43.97711559905835</v>
      </c>
      <c r="N70" s="59">
        <f t="shared" si="13"/>
        <v>72.10211559905835</v>
      </c>
      <c r="O70" s="55">
        <f t="shared" si="14"/>
        <v>67</v>
      </c>
      <c r="P70" s="63">
        <v>13684941995</v>
      </c>
      <c r="Q70" s="63"/>
      <c r="R70" s="65" t="s">
        <v>37</v>
      </c>
      <c r="S70" s="65"/>
      <c r="T70" s="66">
        <v>16</v>
      </c>
    </row>
    <row r="71" spans="1:20" ht="21.75" customHeight="1">
      <c r="A71" s="63">
        <v>77</v>
      </c>
      <c r="B71" s="63" t="s">
        <v>20</v>
      </c>
      <c r="C71" s="63" t="s">
        <v>254</v>
      </c>
      <c r="D71" s="63" t="s">
        <v>22</v>
      </c>
      <c r="E71" s="64" t="s">
        <v>255</v>
      </c>
      <c r="F71" s="64" t="s">
        <v>256</v>
      </c>
      <c r="G71" s="63">
        <v>117</v>
      </c>
      <c r="H71" s="63">
        <v>78</v>
      </c>
      <c r="I71" s="63">
        <f t="shared" si="10"/>
        <v>58.5</v>
      </c>
      <c r="J71" s="53">
        <f t="shared" si="11"/>
        <v>29.25</v>
      </c>
      <c r="K71" s="54">
        <v>84.74</v>
      </c>
      <c r="L71" s="59">
        <f>K71*(83.91/83.24)</f>
        <v>85.42207352234502</v>
      </c>
      <c r="M71" s="59">
        <f t="shared" si="12"/>
        <v>42.71103676117251</v>
      </c>
      <c r="N71" s="59">
        <f t="shared" si="13"/>
        <v>71.96103676117251</v>
      </c>
      <c r="O71" s="55">
        <f t="shared" si="14"/>
        <v>68</v>
      </c>
      <c r="P71" s="63">
        <v>17770146187</v>
      </c>
      <c r="Q71" s="63"/>
      <c r="R71" s="65" t="s">
        <v>44</v>
      </c>
      <c r="S71" s="65"/>
      <c r="T71" s="66">
        <v>14</v>
      </c>
    </row>
    <row r="72" spans="1:20" ht="21.75" customHeight="1">
      <c r="A72" s="61">
        <v>59</v>
      </c>
      <c r="B72" s="61" t="s">
        <v>20</v>
      </c>
      <c r="C72" s="61" t="s">
        <v>200</v>
      </c>
      <c r="D72" s="61" t="s">
        <v>22</v>
      </c>
      <c r="E72" s="67" t="s">
        <v>201</v>
      </c>
      <c r="F72" s="67" t="s">
        <v>202</v>
      </c>
      <c r="G72" s="61">
        <v>122.5</v>
      </c>
      <c r="H72" s="61">
        <v>59</v>
      </c>
      <c r="I72" s="61">
        <f t="shared" si="10"/>
        <v>61.25</v>
      </c>
      <c r="J72" s="58">
        <f t="shared" si="11"/>
        <v>30.625</v>
      </c>
      <c r="K72" s="59">
        <v>86.46</v>
      </c>
      <c r="L72" s="59">
        <f>K72*(83.91/87.88)</f>
        <v>82.55414883932634</v>
      </c>
      <c r="M72" s="59">
        <f t="shared" si="12"/>
        <v>41.27707441966317</v>
      </c>
      <c r="N72" s="59">
        <f t="shared" si="13"/>
        <v>71.90207441966317</v>
      </c>
      <c r="O72" s="55">
        <f t="shared" si="14"/>
        <v>69</v>
      </c>
      <c r="P72" s="61">
        <v>18270711364</v>
      </c>
      <c r="Q72" s="61"/>
      <c r="R72" s="68" t="s">
        <v>29</v>
      </c>
      <c r="S72" s="68"/>
      <c r="T72" s="69">
        <v>3</v>
      </c>
    </row>
    <row r="73" spans="1:20" ht="21.75" customHeight="1">
      <c r="A73" s="61">
        <v>101</v>
      </c>
      <c r="B73" s="61" t="s">
        <v>20</v>
      </c>
      <c r="C73" s="69" t="s">
        <v>326</v>
      </c>
      <c r="D73" s="69" t="s">
        <v>22</v>
      </c>
      <c r="E73" s="62" t="s">
        <v>327</v>
      </c>
      <c r="F73" s="62" t="s">
        <v>328</v>
      </c>
      <c r="G73" s="69">
        <v>111.5</v>
      </c>
      <c r="H73" s="69">
        <v>104</v>
      </c>
      <c r="I73" s="63">
        <f t="shared" si="10"/>
        <v>55.75</v>
      </c>
      <c r="J73" s="53">
        <f t="shared" si="11"/>
        <v>27.875</v>
      </c>
      <c r="K73" s="54">
        <v>92.2</v>
      </c>
      <c r="L73" s="59">
        <f>K73*(83.91/87.88)</f>
        <v>88.0348429676832</v>
      </c>
      <c r="M73" s="59">
        <f t="shared" si="12"/>
        <v>44.0174214838416</v>
      </c>
      <c r="N73" s="59">
        <f t="shared" si="13"/>
        <v>71.8924214838416</v>
      </c>
      <c r="O73" s="55">
        <f t="shared" si="14"/>
        <v>70</v>
      </c>
      <c r="P73" s="66">
        <v>15270645512</v>
      </c>
      <c r="Q73" s="66"/>
      <c r="R73" s="65" t="s">
        <v>25</v>
      </c>
      <c r="S73" s="65"/>
      <c r="T73" s="66">
        <v>16</v>
      </c>
    </row>
    <row r="74" spans="1:20" ht="21.75" customHeight="1">
      <c r="A74" s="63">
        <v>52</v>
      </c>
      <c r="B74" s="63" t="s">
        <v>20</v>
      </c>
      <c r="C74" s="63" t="s">
        <v>180</v>
      </c>
      <c r="D74" s="63" t="s">
        <v>22</v>
      </c>
      <c r="E74" s="64" t="s">
        <v>181</v>
      </c>
      <c r="F74" s="64" t="s">
        <v>182</v>
      </c>
      <c r="G74" s="63">
        <v>123.5</v>
      </c>
      <c r="H74" s="63">
        <v>51</v>
      </c>
      <c r="I74" s="63">
        <f t="shared" si="10"/>
        <v>61.75</v>
      </c>
      <c r="J74" s="53">
        <f t="shared" si="11"/>
        <v>30.875</v>
      </c>
      <c r="K74" s="54">
        <v>81.04</v>
      </c>
      <c r="L74" s="59">
        <f>K74*(83.91/83.24)</f>
        <v>81.69229216722731</v>
      </c>
      <c r="M74" s="59">
        <f t="shared" si="12"/>
        <v>40.846146083613654</v>
      </c>
      <c r="N74" s="59">
        <f t="shared" si="13"/>
        <v>71.72114608361366</v>
      </c>
      <c r="O74" s="55">
        <f t="shared" si="14"/>
        <v>71</v>
      </c>
      <c r="P74" s="63">
        <v>15270652052</v>
      </c>
      <c r="Q74" s="63"/>
      <c r="R74" s="65" t="s">
        <v>48</v>
      </c>
      <c r="S74" s="65"/>
      <c r="T74" s="66">
        <v>10</v>
      </c>
    </row>
    <row r="75" spans="1:20" ht="21.75" customHeight="1">
      <c r="A75" s="63">
        <v>49</v>
      </c>
      <c r="B75" s="63" t="s">
        <v>20</v>
      </c>
      <c r="C75" s="63" t="s">
        <v>171</v>
      </c>
      <c r="D75" s="63" t="s">
        <v>22</v>
      </c>
      <c r="E75" s="64" t="s">
        <v>172</v>
      </c>
      <c r="F75" s="64" t="s">
        <v>173</v>
      </c>
      <c r="G75" s="63">
        <v>124</v>
      </c>
      <c r="H75" s="63">
        <v>47</v>
      </c>
      <c r="I75" s="63">
        <f t="shared" si="10"/>
        <v>62</v>
      </c>
      <c r="J75" s="53">
        <f t="shared" si="11"/>
        <v>31</v>
      </c>
      <c r="K75" s="54">
        <v>85.1</v>
      </c>
      <c r="L75" s="59">
        <f>K75*(83.91/87.88)</f>
        <v>81.25558716431497</v>
      </c>
      <c r="M75" s="59">
        <f t="shared" si="12"/>
        <v>40.62779358215749</v>
      </c>
      <c r="N75" s="59">
        <f t="shared" si="13"/>
        <v>71.6277935821575</v>
      </c>
      <c r="O75" s="55">
        <f t="shared" si="14"/>
        <v>72</v>
      </c>
      <c r="P75" s="63">
        <v>18370964308</v>
      </c>
      <c r="Q75" s="63"/>
      <c r="R75" s="65" t="s">
        <v>25</v>
      </c>
      <c r="S75" s="65"/>
      <c r="T75" s="66">
        <v>15</v>
      </c>
    </row>
    <row r="76" spans="1:20" ht="21.75" customHeight="1">
      <c r="A76" s="63">
        <v>41</v>
      </c>
      <c r="B76" s="63" t="s">
        <v>20</v>
      </c>
      <c r="C76" s="63" t="s">
        <v>147</v>
      </c>
      <c r="D76" s="63" t="s">
        <v>22</v>
      </c>
      <c r="E76" s="64" t="s">
        <v>148</v>
      </c>
      <c r="F76" s="64" t="s">
        <v>149</v>
      </c>
      <c r="G76" s="63">
        <v>126.5</v>
      </c>
      <c r="H76" s="63">
        <v>39</v>
      </c>
      <c r="I76" s="63">
        <f t="shared" si="10"/>
        <v>63.25</v>
      </c>
      <c r="J76" s="53">
        <f t="shared" si="11"/>
        <v>31.625</v>
      </c>
      <c r="K76" s="54">
        <v>76.6</v>
      </c>
      <c r="L76" s="59">
        <f>K76*(83.91/80.71)</f>
        <v>79.63704621484325</v>
      </c>
      <c r="M76" s="59">
        <f t="shared" si="12"/>
        <v>39.818523107421626</v>
      </c>
      <c r="N76" s="59">
        <f t="shared" si="13"/>
        <v>71.44352310742163</v>
      </c>
      <c r="O76" s="55">
        <f t="shared" si="14"/>
        <v>73</v>
      </c>
      <c r="P76" s="63">
        <v>15870732856</v>
      </c>
      <c r="Q76" s="63"/>
      <c r="R76" s="65" t="s">
        <v>33</v>
      </c>
      <c r="S76" s="65"/>
      <c r="T76" s="66">
        <v>16</v>
      </c>
    </row>
    <row r="77" spans="1:20" ht="21.75" customHeight="1">
      <c r="A77" s="61">
        <v>63</v>
      </c>
      <c r="B77" s="61" t="s">
        <v>20</v>
      </c>
      <c r="C77" s="61" t="s">
        <v>212</v>
      </c>
      <c r="D77" s="61" t="s">
        <v>22</v>
      </c>
      <c r="E77" s="67" t="s">
        <v>213</v>
      </c>
      <c r="F77" s="67" t="s">
        <v>214</v>
      </c>
      <c r="G77" s="61">
        <v>121.5</v>
      </c>
      <c r="H77" s="61">
        <v>63</v>
      </c>
      <c r="I77" s="61">
        <f t="shared" si="10"/>
        <v>60.75</v>
      </c>
      <c r="J77" s="58">
        <f t="shared" si="11"/>
        <v>30.375</v>
      </c>
      <c r="K77" s="59">
        <v>85.72</v>
      </c>
      <c r="L77" s="59">
        <f>K77*(83.91/87.88)</f>
        <v>81.84757851615839</v>
      </c>
      <c r="M77" s="59">
        <f t="shared" si="12"/>
        <v>40.923789258079196</v>
      </c>
      <c r="N77" s="59">
        <f t="shared" si="13"/>
        <v>71.2987892580792</v>
      </c>
      <c r="O77" s="55">
        <f t="shared" si="14"/>
        <v>74</v>
      </c>
      <c r="P77" s="61">
        <v>18370958853</v>
      </c>
      <c r="Q77" s="61"/>
      <c r="R77" s="68" t="s">
        <v>25</v>
      </c>
      <c r="S77" s="68"/>
      <c r="T77" s="69">
        <v>14</v>
      </c>
    </row>
    <row r="78" spans="1:20" ht="21.75" customHeight="1">
      <c r="A78" s="63">
        <v>78</v>
      </c>
      <c r="B78" s="63" t="s">
        <v>20</v>
      </c>
      <c r="C78" s="63" t="s">
        <v>257</v>
      </c>
      <c r="D78" s="63" t="s">
        <v>22</v>
      </c>
      <c r="E78" s="64" t="s">
        <v>258</v>
      </c>
      <c r="F78" s="64" t="s">
        <v>259</v>
      </c>
      <c r="G78" s="63">
        <v>116.5</v>
      </c>
      <c r="H78" s="63">
        <v>80</v>
      </c>
      <c r="I78" s="63">
        <f t="shared" si="10"/>
        <v>58.25</v>
      </c>
      <c r="J78" s="53">
        <f t="shared" si="11"/>
        <v>29.125</v>
      </c>
      <c r="K78" s="54">
        <v>88.3</v>
      </c>
      <c r="L78" s="59">
        <f>K78*(83.91/87.88)</f>
        <v>84.31102639963586</v>
      </c>
      <c r="M78" s="59">
        <f t="shared" si="12"/>
        <v>42.15551319981793</v>
      </c>
      <c r="N78" s="59">
        <f t="shared" si="13"/>
        <v>71.28051319981793</v>
      </c>
      <c r="O78" s="55">
        <f t="shared" si="14"/>
        <v>75</v>
      </c>
      <c r="P78" s="63">
        <v>18379717291</v>
      </c>
      <c r="Q78" s="63"/>
      <c r="R78" s="65" t="s">
        <v>29</v>
      </c>
      <c r="S78" s="65"/>
      <c r="T78" s="66">
        <v>6</v>
      </c>
    </row>
    <row r="79" spans="1:20" ht="21.75" customHeight="1">
      <c r="A79" s="63">
        <v>76</v>
      </c>
      <c r="B79" s="63" t="s">
        <v>20</v>
      </c>
      <c r="C79" s="63" t="s">
        <v>251</v>
      </c>
      <c r="D79" s="63" t="s">
        <v>22</v>
      </c>
      <c r="E79" s="64" t="s">
        <v>252</v>
      </c>
      <c r="F79" s="64" t="s">
        <v>253</v>
      </c>
      <c r="G79" s="63">
        <v>117</v>
      </c>
      <c r="H79" s="63">
        <v>78</v>
      </c>
      <c r="I79" s="63">
        <f t="shared" si="10"/>
        <v>58.5</v>
      </c>
      <c r="J79" s="53">
        <f t="shared" si="11"/>
        <v>29.25</v>
      </c>
      <c r="K79" s="54">
        <v>80.8</v>
      </c>
      <c r="L79" s="59">
        <f>K79*(83.91/80.71)</f>
        <v>84.00356833106181</v>
      </c>
      <c r="M79" s="59">
        <f t="shared" si="12"/>
        <v>42.00178416553091</v>
      </c>
      <c r="N79" s="59">
        <f t="shared" si="13"/>
        <v>71.2517841655309</v>
      </c>
      <c r="O79" s="55">
        <f t="shared" si="14"/>
        <v>76</v>
      </c>
      <c r="P79" s="63">
        <v>18166078742</v>
      </c>
      <c r="Q79" s="63"/>
      <c r="R79" s="65" t="s">
        <v>33</v>
      </c>
      <c r="S79" s="65"/>
      <c r="T79" s="66">
        <v>14</v>
      </c>
    </row>
    <row r="80" spans="1:20" ht="21.75" customHeight="1">
      <c r="A80" s="61">
        <v>97</v>
      </c>
      <c r="B80" s="61" t="s">
        <v>20</v>
      </c>
      <c r="C80" s="61" t="s">
        <v>314</v>
      </c>
      <c r="D80" s="61" t="s">
        <v>22</v>
      </c>
      <c r="E80" s="67" t="s">
        <v>315</v>
      </c>
      <c r="F80" s="67" t="s">
        <v>316</v>
      </c>
      <c r="G80" s="61">
        <v>112.5</v>
      </c>
      <c r="H80" s="61">
        <v>98</v>
      </c>
      <c r="I80" s="61">
        <f t="shared" si="10"/>
        <v>56.25</v>
      </c>
      <c r="J80" s="58">
        <f t="shared" si="11"/>
        <v>28.125</v>
      </c>
      <c r="K80" s="59">
        <v>85.52</v>
      </c>
      <c r="L80" s="59">
        <f>K80*(83.91/83.24)</f>
        <v>86.20835175396444</v>
      </c>
      <c r="M80" s="59">
        <f t="shared" si="12"/>
        <v>43.10417587698222</v>
      </c>
      <c r="N80" s="59">
        <f t="shared" si="13"/>
        <v>71.22917587698223</v>
      </c>
      <c r="O80" s="55">
        <f t="shared" si="14"/>
        <v>77</v>
      </c>
      <c r="P80" s="61">
        <v>15879791676</v>
      </c>
      <c r="Q80" s="61"/>
      <c r="R80" s="68" t="s">
        <v>48</v>
      </c>
      <c r="S80" s="68"/>
      <c r="T80" s="69">
        <v>3</v>
      </c>
    </row>
    <row r="81" spans="1:20" ht="21.75" customHeight="1">
      <c r="A81" s="63">
        <v>75</v>
      </c>
      <c r="B81" s="63" t="s">
        <v>20</v>
      </c>
      <c r="C81" s="63" t="s">
        <v>248</v>
      </c>
      <c r="D81" s="63" t="s">
        <v>22</v>
      </c>
      <c r="E81" s="64" t="s">
        <v>249</v>
      </c>
      <c r="F81" s="64" t="s">
        <v>250</v>
      </c>
      <c r="G81" s="63">
        <v>117.5</v>
      </c>
      <c r="H81" s="63">
        <v>75</v>
      </c>
      <c r="I81" s="63">
        <f t="shared" si="10"/>
        <v>58.75</v>
      </c>
      <c r="J81" s="53">
        <f t="shared" si="11"/>
        <v>29.375</v>
      </c>
      <c r="K81" s="54">
        <v>87.36</v>
      </c>
      <c r="L81" s="59">
        <f>K81*(83.91/87.88)</f>
        <v>83.41349112426036</v>
      </c>
      <c r="M81" s="59">
        <f t="shared" si="12"/>
        <v>41.70674556213018</v>
      </c>
      <c r="N81" s="59">
        <f t="shared" si="13"/>
        <v>71.08174556213018</v>
      </c>
      <c r="O81" s="55">
        <f t="shared" si="14"/>
        <v>78</v>
      </c>
      <c r="P81" s="63">
        <v>18679070196</v>
      </c>
      <c r="Q81" s="63"/>
      <c r="R81" s="65" t="s">
        <v>25</v>
      </c>
      <c r="S81" s="65"/>
      <c r="T81" s="66">
        <v>11</v>
      </c>
    </row>
    <row r="82" spans="1:20" ht="21.75" customHeight="1">
      <c r="A82" s="63">
        <v>88</v>
      </c>
      <c r="B82" s="63" t="s">
        <v>20</v>
      </c>
      <c r="C82" s="63" t="s">
        <v>287</v>
      </c>
      <c r="D82" s="63" t="s">
        <v>22</v>
      </c>
      <c r="E82" s="64" t="s">
        <v>288</v>
      </c>
      <c r="F82" s="64" t="s">
        <v>289</v>
      </c>
      <c r="G82" s="63">
        <v>114.5</v>
      </c>
      <c r="H82" s="63">
        <v>90</v>
      </c>
      <c r="I82" s="63">
        <f t="shared" si="10"/>
        <v>57.25</v>
      </c>
      <c r="J82" s="53">
        <f t="shared" si="11"/>
        <v>28.625</v>
      </c>
      <c r="K82" s="54">
        <v>88.84</v>
      </c>
      <c r="L82" s="59">
        <f>K82*(83.91/87.88)</f>
        <v>84.82663177059626</v>
      </c>
      <c r="M82" s="59">
        <f t="shared" si="12"/>
        <v>42.41331588529813</v>
      </c>
      <c r="N82" s="59">
        <f t="shared" si="13"/>
        <v>71.03831588529813</v>
      </c>
      <c r="O82" s="55">
        <f t="shared" si="14"/>
        <v>79</v>
      </c>
      <c r="P82" s="63">
        <v>13097302634</v>
      </c>
      <c r="Q82" s="63"/>
      <c r="R82" s="65" t="s">
        <v>25</v>
      </c>
      <c r="S82" s="65"/>
      <c r="T82" s="66">
        <v>13</v>
      </c>
    </row>
    <row r="83" spans="1:20" ht="21.75" customHeight="1">
      <c r="A83" s="63">
        <v>89</v>
      </c>
      <c r="B83" s="63" t="s">
        <v>20</v>
      </c>
      <c r="C83" s="63" t="s">
        <v>290</v>
      </c>
      <c r="D83" s="63" t="s">
        <v>22</v>
      </c>
      <c r="E83" s="64" t="s">
        <v>291</v>
      </c>
      <c r="F83" s="64" t="s">
        <v>292</v>
      </c>
      <c r="G83" s="63">
        <v>114</v>
      </c>
      <c r="H83" s="63">
        <v>92</v>
      </c>
      <c r="I83" s="63">
        <f t="shared" si="10"/>
        <v>57</v>
      </c>
      <c r="J83" s="53">
        <f t="shared" si="11"/>
        <v>28.5</v>
      </c>
      <c r="K83" s="54">
        <v>84.36</v>
      </c>
      <c r="L83" s="59">
        <f>K83*(83.91/83.24)</f>
        <v>85.0390148966843</v>
      </c>
      <c r="M83" s="59">
        <f t="shared" si="12"/>
        <v>42.51950744834215</v>
      </c>
      <c r="N83" s="59">
        <f t="shared" si="13"/>
        <v>71.01950744834215</v>
      </c>
      <c r="O83" s="55">
        <f t="shared" si="14"/>
        <v>80</v>
      </c>
      <c r="P83" s="63">
        <v>18070152656</v>
      </c>
      <c r="Q83" s="63"/>
      <c r="R83" s="65" t="s">
        <v>44</v>
      </c>
      <c r="S83" s="65"/>
      <c r="T83" s="66">
        <v>7</v>
      </c>
    </row>
    <row r="84" spans="1:20" ht="21.75" customHeight="1">
      <c r="A84" s="63">
        <v>67</v>
      </c>
      <c r="B84" s="63" t="s">
        <v>20</v>
      </c>
      <c r="C84" s="63" t="s">
        <v>224</v>
      </c>
      <c r="D84" s="63" t="s">
        <v>22</v>
      </c>
      <c r="E84" s="64" t="s">
        <v>225</v>
      </c>
      <c r="F84" s="64" t="s">
        <v>226</v>
      </c>
      <c r="G84" s="63">
        <v>120</v>
      </c>
      <c r="H84" s="63">
        <v>68</v>
      </c>
      <c r="I84" s="63">
        <f t="shared" si="10"/>
        <v>60</v>
      </c>
      <c r="J84" s="53">
        <f t="shared" si="11"/>
        <v>30</v>
      </c>
      <c r="K84" s="54">
        <v>81.16</v>
      </c>
      <c r="L84" s="59">
        <f>K84*(83.91/83.24)</f>
        <v>81.81325804901489</v>
      </c>
      <c r="M84" s="59">
        <f t="shared" si="12"/>
        <v>40.906629024507446</v>
      </c>
      <c r="N84" s="59">
        <f t="shared" si="13"/>
        <v>70.90662902450745</v>
      </c>
      <c r="O84" s="55">
        <f t="shared" si="14"/>
        <v>81</v>
      </c>
      <c r="P84" s="63">
        <v>15179785510</v>
      </c>
      <c r="Q84" s="63"/>
      <c r="R84" s="65" t="s">
        <v>44</v>
      </c>
      <c r="S84" s="65"/>
      <c r="T84" s="66">
        <v>18</v>
      </c>
    </row>
    <row r="85" spans="1:20" ht="21.75" customHeight="1">
      <c r="A85" s="63">
        <v>85</v>
      </c>
      <c r="B85" s="63" t="s">
        <v>20</v>
      </c>
      <c r="C85" s="63" t="s">
        <v>278</v>
      </c>
      <c r="D85" s="63" t="s">
        <v>22</v>
      </c>
      <c r="E85" s="64" t="s">
        <v>279</v>
      </c>
      <c r="F85" s="64" t="s">
        <v>280</v>
      </c>
      <c r="G85" s="63">
        <v>115</v>
      </c>
      <c r="H85" s="63">
        <v>87</v>
      </c>
      <c r="I85" s="63">
        <f t="shared" si="10"/>
        <v>57.5</v>
      </c>
      <c r="J85" s="53">
        <f t="shared" si="11"/>
        <v>28.75</v>
      </c>
      <c r="K85" s="54">
        <v>87.8</v>
      </c>
      <c r="L85" s="59">
        <f>K85*(83.91/87.88)</f>
        <v>83.83361401911698</v>
      </c>
      <c r="M85" s="59">
        <f t="shared" si="12"/>
        <v>41.91680700955849</v>
      </c>
      <c r="N85" s="59">
        <f t="shared" si="13"/>
        <v>70.66680700955848</v>
      </c>
      <c r="O85" s="55">
        <f t="shared" si="14"/>
        <v>82</v>
      </c>
      <c r="P85" s="63">
        <v>18370957608</v>
      </c>
      <c r="Q85" s="63"/>
      <c r="R85" s="65" t="s">
        <v>29</v>
      </c>
      <c r="S85" s="65"/>
      <c r="T85" s="66">
        <v>14</v>
      </c>
    </row>
    <row r="86" spans="1:20" ht="21.75" customHeight="1">
      <c r="A86" s="61">
        <v>98</v>
      </c>
      <c r="B86" s="61" t="s">
        <v>20</v>
      </c>
      <c r="C86" s="61" t="s">
        <v>317</v>
      </c>
      <c r="D86" s="61" t="s">
        <v>22</v>
      </c>
      <c r="E86" s="67" t="s">
        <v>318</v>
      </c>
      <c r="F86" s="67" t="s">
        <v>319</v>
      </c>
      <c r="G86" s="61">
        <v>112.5</v>
      </c>
      <c r="H86" s="61">
        <v>98</v>
      </c>
      <c r="I86" s="61">
        <f t="shared" si="10"/>
        <v>56.25</v>
      </c>
      <c r="J86" s="58">
        <f t="shared" si="11"/>
        <v>28.125</v>
      </c>
      <c r="K86" s="59">
        <v>83.96</v>
      </c>
      <c r="L86" s="59">
        <f>K86*(83.91/83.24)</f>
        <v>84.63579529072561</v>
      </c>
      <c r="M86" s="59">
        <f t="shared" si="12"/>
        <v>42.317897645362805</v>
      </c>
      <c r="N86" s="59">
        <f t="shared" si="13"/>
        <v>70.4428976453628</v>
      </c>
      <c r="O86" s="55">
        <f t="shared" si="14"/>
        <v>83</v>
      </c>
      <c r="P86" s="61">
        <v>18379740259</v>
      </c>
      <c r="Q86" s="61"/>
      <c r="R86" s="68" t="s">
        <v>48</v>
      </c>
      <c r="S86" s="68"/>
      <c r="T86" s="69">
        <v>11</v>
      </c>
    </row>
    <row r="87" spans="1:20" ht="21.75" customHeight="1">
      <c r="A87" s="61">
        <v>100</v>
      </c>
      <c r="B87" s="61" t="s">
        <v>20</v>
      </c>
      <c r="C87" s="61" t="s">
        <v>323</v>
      </c>
      <c r="D87" s="61" t="s">
        <v>22</v>
      </c>
      <c r="E87" s="67" t="s">
        <v>324</v>
      </c>
      <c r="F87" s="67" t="s">
        <v>325</v>
      </c>
      <c r="G87" s="61">
        <v>112</v>
      </c>
      <c r="H87" s="61">
        <v>103</v>
      </c>
      <c r="I87" s="61">
        <f t="shared" si="10"/>
        <v>56</v>
      </c>
      <c r="J87" s="58">
        <f t="shared" si="11"/>
        <v>28</v>
      </c>
      <c r="K87" s="59">
        <v>88.5</v>
      </c>
      <c r="L87" s="59">
        <f>K87*(83.91/87.88)</f>
        <v>84.50199135184343</v>
      </c>
      <c r="M87" s="59">
        <f t="shared" si="12"/>
        <v>42.250995675921715</v>
      </c>
      <c r="N87" s="59">
        <f t="shared" si="13"/>
        <v>70.25099567592171</v>
      </c>
      <c r="O87" s="55">
        <f t="shared" si="14"/>
        <v>84</v>
      </c>
      <c r="P87" s="61">
        <v>18720796335</v>
      </c>
      <c r="Q87" s="61"/>
      <c r="R87" s="68" t="s">
        <v>29</v>
      </c>
      <c r="S87" s="68"/>
      <c r="T87" s="69">
        <v>11</v>
      </c>
    </row>
    <row r="88" spans="1:20" ht="21.75" customHeight="1">
      <c r="A88" s="61">
        <v>83</v>
      </c>
      <c r="B88" s="61" t="s">
        <v>20</v>
      </c>
      <c r="C88" s="61" t="s">
        <v>272</v>
      </c>
      <c r="D88" s="61" t="s">
        <v>22</v>
      </c>
      <c r="E88" s="67" t="s">
        <v>273</v>
      </c>
      <c r="F88" s="67" t="s">
        <v>274</v>
      </c>
      <c r="G88" s="61">
        <v>115.5</v>
      </c>
      <c r="H88" s="61">
        <v>85</v>
      </c>
      <c r="I88" s="61">
        <f t="shared" si="10"/>
        <v>57.75</v>
      </c>
      <c r="J88" s="58">
        <f t="shared" si="11"/>
        <v>28.875</v>
      </c>
      <c r="K88" s="59">
        <v>79.4</v>
      </c>
      <c r="L88" s="59">
        <f>K88*(83.91/80.71)</f>
        <v>82.54806095898897</v>
      </c>
      <c r="M88" s="59">
        <f t="shared" si="12"/>
        <v>41.274030479494485</v>
      </c>
      <c r="N88" s="59">
        <f t="shared" si="13"/>
        <v>70.14903047949448</v>
      </c>
      <c r="O88" s="55">
        <f t="shared" si="14"/>
        <v>85</v>
      </c>
      <c r="P88" s="61">
        <v>15079779467</v>
      </c>
      <c r="Q88" s="61"/>
      <c r="R88" s="68" t="s">
        <v>33</v>
      </c>
      <c r="S88" s="68"/>
      <c r="T88" s="69">
        <v>1</v>
      </c>
    </row>
    <row r="89" spans="1:20" ht="21.75" customHeight="1">
      <c r="A89" s="63">
        <v>68</v>
      </c>
      <c r="B89" s="63" t="s">
        <v>20</v>
      </c>
      <c r="C89" s="63" t="s">
        <v>227</v>
      </c>
      <c r="D89" s="63" t="s">
        <v>22</v>
      </c>
      <c r="E89" s="64" t="s">
        <v>228</v>
      </c>
      <c r="F89" s="64" t="s">
        <v>229</v>
      </c>
      <c r="G89" s="63">
        <v>119.5</v>
      </c>
      <c r="H89" s="63">
        <v>69</v>
      </c>
      <c r="I89" s="63">
        <f t="shared" si="10"/>
        <v>59.75</v>
      </c>
      <c r="J89" s="53">
        <f t="shared" si="11"/>
        <v>29.875</v>
      </c>
      <c r="K89" s="54">
        <v>79.52</v>
      </c>
      <c r="L89" s="59">
        <f>K89*(83.91/83.24)</f>
        <v>80.16005766458433</v>
      </c>
      <c r="M89" s="59">
        <f t="shared" si="12"/>
        <v>40.080028832292165</v>
      </c>
      <c r="N89" s="59">
        <f t="shared" si="13"/>
        <v>69.95502883229216</v>
      </c>
      <c r="O89" s="55">
        <f t="shared" si="14"/>
        <v>86</v>
      </c>
      <c r="P89" s="63">
        <v>18296885453</v>
      </c>
      <c r="Q89" s="63"/>
      <c r="R89" s="65" t="s">
        <v>44</v>
      </c>
      <c r="S89" s="65"/>
      <c r="T89" s="66">
        <v>10</v>
      </c>
    </row>
    <row r="90" spans="1:20" ht="21.75" customHeight="1">
      <c r="A90" s="61">
        <v>96</v>
      </c>
      <c r="B90" s="61" t="s">
        <v>20</v>
      </c>
      <c r="C90" s="61" t="s">
        <v>311</v>
      </c>
      <c r="D90" s="61" t="s">
        <v>22</v>
      </c>
      <c r="E90" s="67" t="s">
        <v>312</v>
      </c>
      <c r="F90" s="67" t="s">
        <v>313</v>
      </c>
      <c r="G90" s="61">
        <v>112.5</v>
      </c>
      <c r="H90" s="61">
        <v>98</v>
      </c>
      <c r="I90" s="61">
        <f t="shared" si="10"/>
        <v>56.25</v>
      </c>
      <c r="J90" s="58">
        <f t="shared" si="11"/>
        <v>28.125</v>
      </c>
      <c r="K90" s="59">
        <v>80.2</v>
      </c>
      <c r="L90" s="59">
        <f>K90*(83.91/80.71)</f>
        <v>83.37977945731632</v>
      </c>
      <c r="M90" s="59">
        <f t="shared" si="12"/>
        <v>41.68988972865816</v>
      </c>
      <c r="N90" s="59">
        <f t="shared" si="13"/>
        <v>69.81488972865816</v>
      </c>
      <c r="O90" s="55">
        <f t="shared" si="14"/>
        <v>87</v>
      </c>
      <c r="P90" s="61">
        <v>18370792926</v>
      </c>
      <c r="Q90" s="61"/>
      <c r="R90" s="68" t="s">
        <v>33</v>
      </c>
      <c r="S90" s="68"/>
      <c r="T90" s="69">
        <v>11</v>
      </c>
    </row>
    <row r="91" spans="1:20" ht="21.75" customHeight="1">
      <c r="A91" s="61">
        <v>84</v>
      </c>
      <c r="B91" s="61" t="s">
        <v>20</v>
      </c>
      <c r="C91" s="61" t="s">
        <v>275</v>
      </c>
      <c r="D91" s="61" t="s">
        <v>22</v>
      </c>
      <c r="E91" s="67" t="s">
        <v>276</v>
      </c>
      <c r="F91" s="67" t="s">
        <v>277</v>
      </c>
      <c r="G91" s="61">
        <v>115.5</v>
      </c>
      <c r="H91" s="61">
        <v>85</v>
      </c>
      <c r="I91" s="61">
        <f t="shared" si="10"/>
        <v>57.75</v>
      </c>
      <c r="J91" s="58">
        <f t="shared" si="11"/>
        <v>28.875</v>
      </c>
      <c r="K91" s="59">
        <v>78.6</v>
      </c>
      <c r="L91" s="59">
        <f>K91*(83.91/80.71)</f>
        <v>81.71634246066162</v>
      </c>
      <c r="M91" s="59">
        <f t="shared" si="12"/>
        <v>40.85817123033081</v>
      </c>
      <c r="N91" s="59">
        <f t="shared" si="13"/>
        <v>69.73317123033081</v>
      </c>
      <c r="O91" s="55">
        <f t="shared" si="14"/>
        <v>88</v>
      </c>
      <c r="P91" s="61">
        <v>15297767260</v>
      </c>
      <c r="Q91" s="61"/>
      <c r="R91" s="68" t="s">
        <v>37</v>
      </c>
      <c r="S91" s="68"/>
      <c r="T91" s="69">
        <v>11</v>
      </c>
    </row>
    <row r="92" spans="1:20" ht="21.75" customHeight="1">
      <c r="A92" s="61">
        <v>103</v>
      </c>
      <c r="B92" s="61" t="s">
        <v>20</v>
      </c>
      <c r="C92" s="69" t="s">
        <v>333</v>
      </c>
      <c r="D92" s="69" t="s">
        <v>22</v>
      </c>
      <c r="E92" s="62" t="s">
        <v>334</v>
      </c>
      <c r="F92" s="62" t="s">
        <v>335</v>
      </c>
      <c r="G92" s="69">
        <v>111</v>
      </c>
      <c r="H92" s="69">
        <v>105</v>
      </c>
      <c r="I92" s="63">
        <f t="shared" si="10"/>
        <v>55.5</v>
      </c>
      <c r="J92" s="53">
        <f t="shared" si="11"/>
        <v>27.75</v>
      </c>
      <c r="K92" s="54">
        <v>83.08</v>
      </c>
      <c r="L92" s="59">
        <f>K92*(83.91/83.24)</f>
        <v>83.74871215761652</v>
      </c>
      <c r="M92" s="59">
        <f t="shared" si="12"/>
        <v>41.87435607880826</v>
      </c>
      <c r="N92" s="59">
        <f t="shared" si="13"/>
        <v>69.62435607880826</v>
      </c>
      <c r="O92" s="55">
        <f t="shared" si="14"/>
        <v>89</v>
      </c>
      <c r="P92" s="66">
        <v>18179709221</v>
      </c>
      <c r="Q92" s="66" t="s">
        <v>332</v>
      </c>
      <c r="R92" s="65" t="s">
        <v>44</v>
      </c>
      <c r="S92" s="65"/>
      <c r="T92" s="66">
        <v>1</v>
      </c>
    </row>
    <row r="93" spans="1:20" ht="21.75" customHeight="1">
      <c r="A93" s="63">
        <v>90</v>
      </c>
      <c r="B93" s="63" t="s">
        <v>20</v>
      </c>
      <c r="C93" s="63" t="s">
        <v>293</v>
      </c>
      <c r="D93" s="63" t="s">
        <v>22</v>
      </c>
      <c r="E93" s="64" t="s">
        <v>294</v>
      </c>
      <c r="F93" s="64" t="s">
        <v>295</v>
      </c>
      <c r="G93" s="63">
        <v>113.5</v>
      </c>
      <c r="H93" s="63">
        <v>93</v>
      </c>
      <c r="I93" s="63">
        <f t="shared" si="10"/>
        <v>56.75</v>
      </c>
      <c r="J93" s="53">
        <f t="shared" si="11"/>
        <v>28.375</v>
      </c>
      <c r="K93" s="54">
        <v>81.65</v>
      </c>
      <c r="L93" s="59">
        <f>K93*(83.91/83.24)</f>
        <v>82.30720206631428</v>
      </c>
      <c r="M93" s="59">
        <f t="shared" si="12"/>
        <v>41.15360103315714</v>
      </c>
      <c r="N93" s="59">
        <f t="shared" si="13"/>
        <v>69.52860103315714</v>
      </c>
      <c r="O93" s="55">
        <f t="shared" si="14"/>
        <v>90</v>
      </c>
      <c r="P93" s="63">
        <v>13257042773</v>
      </c>
      <c r="Q93" s="63"/>
      <c r="R93" s="65" t="s">
        <v>48</v>
      </c>
      <c r="S93" s="65"/>
      <c r="T93" s="66">
        <v>2</v>
      </c>
    </row>
    <row r="94" spans="1:20" ht="21.75" customHeight="1">
      <c r="A94" s="63">
        <v>55</v>
      </c>
      <c r="B94" s="63" t="s">
        <v>20</v>
      </c>
      <c r="C94" s="63" t="s">
        <v>188</v>
      </c>
      <c r="D94" s="63" t="s">
        <v>22</v>
      </c>
      <c r="E94" s="64" t="s">
        <v>189</v>
      </c>
      <c r="F94" s="64" t="s">
        <v>190</v>
      </c>
      <c r="G94" s="63">
        <v>123</v>
      </c>
      <c r="H94" s="63">
        <v>55</v>
      </c>
      <c r="I94" s="63">
        <f t="shared" si="10"/>
        <v>61.5</v>
      </c>
      <c r="J94" s="53">
        <f t="shared" si="11"/>
        <v>30.75</v>
      </c>
      <c r="K94" s="54">
        <v>74.2</v>
      </c>
      <c r="L94" s="59">
        <f>K94*(83.91/80.71)</f>
        <v>77.14189071986122</v>
      </c>
      <c r="M94" s="59">
        <f t="shared" si="12"/>
        <v>38.57094535993061</v>
      </c>
      <c r="N94" s="59">
        <f t="shared" si="13"/>
        <v>69.32094535993062</v>
      </c>
      <c r="O94" s="55">
        <f t="shared" si="14"/>
        <v>91</v>
      </c>
      <c r="P94" s="63">
        <v>13926163471</v>
      </c>
      <c r="Q94" s="63"/>
      <c r="R94" s="65" t="s">
        <v>37</v>
      </c>
      <c r="S94" s="65"/>
      <c r="T94" s="66">
        <v>6</v>
      </c>
    </row>
    <row r="95" spans="1:20" ht="21.75" customHeight="1">
      <c r="A95" s="61">
        <v>82</v>
      </c>
      <c r="B95" s="61" t="s">
        <v>20</v>
      </c>
      <c r="C95" s="61" t="s">
        <v>269</v>
      </c>
      <c r="D95" s="61" t="s">
        <v>22</v>
      </c>
      <c r="E95" s="67" t="s">
        <v>270</v>
      </c>
      <c r="F95" s="67" t="s">
        <v>271</v>
      </c>
      <c r="G95" s="61">
        <v>116</v>
      </c>
      <c r="H95" s="61">
        <v>83</v>
      </c>
      <c r="I95" s="61">
        <f t="shared" si="10"/>
        <v>58</v>
      </c>
      <c r="J95" s="58">
        <f t="shared" si="11"/>
        <v>29</v>
      </c>
      <c r="K95" s="59">
        <v>77.2</v>
      </c>
      <c r="L95" s="59">
        <f>K95*(83.91/80.71)</f>
        <v>80.26083508858878</v>
      </c>
      <c r="M95" s="59">
        <f t="shared" si="12"/>
        <v>40.13041754429439</v>
      </c>
      <c r="N95" s="59">
        <f t="shared" si="13"/>
        <v>69.13041754429439</v>
      </c>
      <c r="O95" s="55">
        <f t="shared" si="14"/>
        <v>92</v>
      </c>
      <c r="P95" s="61">
        <v>18070575612</v>
      </c>
      <c r="Q95" s="61"/>
      <c r="R95" s="68" t="s">
        <v>33</v>
      </c>
      <c r="S95" s="68"/>
      <c r="T95" s="69">
        <v>3</v>
      </c>
    </row>
    <row r="96" spans="1:20" ht="21.75" customHeight="1">
      <c r="A96" s="61">
        <v>80</v>
      </c>
      <c r="B96" s="61" t="s">
        <v>20</v>
      </c>
      <c r="C96" s="61" t="s">
        <v>263</v>
      </c>
      <c r="D96" s="61" t="s">
        <v>22</v>
      </c>
      <c r="E96" s="67" t="s">
        <v>264</v>
      </c>
      <c r="F96" s="67" t="s">
        <v>265</v>
      </c>
      <c r="G96" s="61">
        <v>116.5</v>
      </c>
      <c r="H96" s="61">
        <v>80</v>
      </c>
      <c r="I96" s="61">
        <f t="shared" si="10"/>
        <v>58.25</v>
      </c>
      <c r="J96" s="58">
        <f t="shared" si="11"/>
        <v>29.125</v>
      </c>
      <c r="K96" s="59">
        <v>79.24</v>
      </c>
      <c r="L96" s="59">
        <f>K96*(83.91/83.24)</f>
        <v>79.87780394041326</v>
      </c>
      <c r="M96" s="59">
        <f t="shared" si="12"/>
        <v>39.93890197020663</v>
      </c>
      <c r="N96" s="59">
        <f t="shared" si="13"/>
        <v>69.06390197020663</v>
      </c>
      <c r="O96" s="55">
        <f t="shared" si="14"/>
        <v>93</v>
      </c>
      <c r="P96" s="61">
        <v>18370958160</v>
      </c>
      <c r="Q96" s="61"/>
      <c r="R96" s="68" t="s">
        <v>44</v>
      </c>
      <c r="S96" s="68"/>
      <c r="T96" s="69">
        <v>6</v>
      </c>
    </row>
    <row r="97" spans="1:20" ht="21.75" customHeight="1">
      <c r="A97" s="61">
        <v>95</v>
      </c>
      <c r="B97" s="61" t="s">
        <v>20</v>
      </c>
      <c r="C97" s="61" t="s">
        <v>308</v>
      </c>
      <c r="D97" s="61" t="s">
        <v>22</v>
      </c>
      <c r="E97" s="67" t="s">
        <v>309</v>
      </c>
      <c r="F97" s="67" t="s">
        <v>310</v>
      </c>
      <c r="G97" s="61">
        <v>112.5</v>
      </c>
      <c r="H97" s="61">
        <v>98</v>
      </c>
      <c r="I97" s="61">
        <f t="shared" si="10"/>
        <v>56.25</v>
      </c>
      <c r="J97" s="58">
        <f t="shared" si="11"/>
        <v>28.125</v>
      </c>
      <c r="K97" s="59">
        <v>80.96</v>
      </c>
      <c r="L97" s="59">
        <f>K97*(83.91/83.24)</f>
        <v>81.61164824603556</v>
      </c>
      <c r="M97" s="59">
        <f t="shared" si="12"/>
        <v>40.80582412301778</v>
      </c>
      <c r="N97" s="59">
        <f t="shared" si="13"/>
        <v>68.93082412301777</v>
      </c>
      <c r="O97" s="55">
        <f t="shared" si="14"/>
        <v>94</v>
      </c>
      <c r="P97" s="61">
        <v>18370492970</v>
      </c>
      <c r="Q97" s="61"/>
      <c r="R97" s="68" t="s">
        <v>48</v>
      </c>
      <c r="S97" s="68"/>
      <c r="T97" s="69">
        <v>5</v>
      </c>
    </row>
    <row r="98" spans="1:20" ht="21.75" customHeight="1">
      <c r="A98" s="63">
        <v>102</v>
      </c>
      <c r="B98" s="63" t="s">
        <v>20</v>
      </c>
      <c r="C98" s="66" t="s">
        <v>329</v>
      </c>
      <c r="D98" s="66" t="s">
        <v>22</v>
      </c>
      <c r="E98" s="70" t="s">
        <v>330</v>
      </c>
      <c r="F98" s="70" t="s">
        <v>331</v>
      </c>
      <c r="G98" s="66">
        <v>111</v>
      </c>
      <c r="H98" s="66">
        <v>105</v>
      </c>
      <c r="I98" s="61">
        <f t="shared" si="10"/>
        <v>55.5</v>
      </c>
      <c r="J98" s="58">
        <f t="shared" si="11"/>
        <v>27.75</v>
      </c>
      <c r="K98" s="59">
        <v>81.16</v>
      </c>
      <c r="L98" s="59">
        <f>K98*(83.91/83.24)</f>
        <v>81.81325804901489</v>
      </c>
      <c r="M98" s="59">
        <f t="shared" si="12"/>
        <v>40.906629024507446</v>
      </c>
      <c r="N98" s="59">
        <f t="shared" si="13"/>
        <v>68.65662902450745</v>
      </c>
      <c r="O98" s="55">
        <f t="shared" si="14"/>
        <v>95</v>
      </c>
      <c r="P98" s="69">
        <v>15170229613</v>
      </c>
      <c r="Q98" s="69" t="s">
        <v>332</v>
      </c>
      <c r="R98" s="68" t="s">
        <v>44</v>
      </c>
      <c r="S98" s="68"/>
      <c r="T98" s="69">
        <v>9</v>
      </c>
    </row>
    <row r="99" spans="1:20" ht="21.75" customHeight="1">
      <c r="A99" s="63">
        <v>94</v>
      </c>
      <c r="B99" s="63" t="s">
        <v>20</v>
      </c>
      <c r="C99" s="63" t="s">
        <v>305</v>
      </c>
      <c r="D99" s="63" t="s">
        <v>22</v>
      </c>
      <c r="E99" s="64" t="s">
        <v>306</v>
      </c>
      <c r="F99" s="64" t="s">
        <v>307</v>
      </c>
      <c r="G99" s="63">
        <v>113</v>
      </c>
      <c r="H99" s="63">
        <v>97</v>
      </c>
      <c r="I99" s="63">
        <f t="shared" si="10"/>
        <v>56.5</v>
      </c>
      <c r="J99" s="53">
        <f t="shared" si="11"/>
        <v>28.25</v>
      </c>
      <c r="K99" s="54">
        <v>77.4</v>
      </c>
      <c r="L99" s="59">
        <f>K99*(83.91/80.71)</f>
        <v>80.46876471317061</v>
      </c>
      <c r="M99" s="59">
        <f t="shared" si="12"/>
        <v>40.23438235658531</v>
      </c>
      <c r="N99" s="59">
        <f t="shared" si="13"/>
        <v>68.48438235658531</v>
      </c>
      <c r="O99" s="55">
        <f t="shared" si="14"/>
        <v>96</v>
      </c>
      <c r="P99" s="63">
        <v>15217482127</v>
      </c>
      <c r="Q99" s="63"/>
      <c r="R99" s="65" t="s">
        <v>33</v>
      </c>
      <c r="S99" s="65"/>
      <c r="T99" s="66">
        <v>6</v>
      </c>
    </row>
    <row r="100" spans="1:20" ht="21.75" customHeight="1">
      <c r="A100" s="61">
        <v>87</v>
      </c>
      <c r="B100" s="61" t="s">
        <v>20</v>
      </c>
      <c r="C100" s="61" t="s">
        <v>284</v>
      </c>
      <c r="D100" s="61" t="s">
        <v>22</v>
      </c>
      <c r="E100" s="67" t="s">
        <v>285</v>
      </c>
      <c r="F100" s="67" t="s">
        <v>286</v>
      </c>
      <c r="G100" s="61">
        <v>115</v>
      </c>
      <c r="H100" s="61">
        <v>87</v>
      </c>
      <c r="I100" s="61">
        <f aca="true" t="shared" si="15" ref="I100:I106">G100/2</f>
        <v>57.5</v>
      </c>
      <c r="J100" s="58">
        <f aca="true" t="shared" si="16" ref="J100:J106">I100/2</f>
        <v>28.75</v>
      </c>
      <c r="K100" s="59">
        <v>82.8</v>
      </c>
      <c r="L100" s="59">
        <f>K100*(83.91/87.88)</f>
        <v>79.05949021392809</v>
      </c>
      <c r="M100" s="59">
        <f aca="true" t="shared" si="17" ref="M100:M106">L100*0.5</f>
        <v>39.52974510696404</v>
      </c>
      <c r="N100" s="59">
        <f aca="true" t="shared" si="18" ref="N100:N106">J100+M100</f>
        <v>68.27974510696404</v>
      </c>
      <c r="O100" s="55">
        <f aca="true" t="shared" si="19" ref="O100:O106">RANK(N100,N$4:N$106)</f>
        <v>97</v>
      </c>
      <c r="P100" s="61">
        <v>18370705135</v>
      </c>
      <c r="Q100" s="61"/>
      <c r="R100" s="68" t="s">
        <v>25</v>
      </c>
      <c r="S100" s="68"/>
      <c r="T100" s="69">
        <v>8</v>
      </c>
    </row>
    <row r="101" spans="1:20" ht="21.75" customHeight="1">
      <c r="A101" s="63">
        <v>81</v>
      </c>
      <c r="B101" s="63" t="s">
        <v>20</v>
      </c>
      <c r="C101" s="63" t="s">
        <v>266</v>
      </c>
      <c r="D101" s="63" t="s">
        <v>22</v>
      </c>
      <c r="E101" s="64" t="s">
        <v>267</v>
      </c>
      <c r="F101" s="64" t="s">
        <v>268</v>
      </c>
      <c r="G101" s="63">
        <v>116</v>
      </c>
      <c r="H101" s="63">
        <v>83</v>
      </c>
      <c r="I101" s="63">
        <f t="shared" si="15"/>
        <v>58</v>
      </c>
      <c r="J101" s="53">
        <f t="shared" si="16"/>
        <v>29</v>
      </c>
      <c r="K101" s="54">
        <v>82.2</v>
      </c>
      <c r="L101" s="59">
        <f>K101*(83.91/87.88)</f>
        <v>78.48659535730542</v>
      </c>
      <c r="M101" s="59">
        <f t="shared" si="17"/>
        <v>39.24329767865271</v>
      </c>
      <c r="N101" s="59">
        <f t="shared" si="18"/>
        <v>68.24329767865271</v>
      </c>
      <c r="O101" s="55">
        <f t="shared" si="19"/>
        <v>98</v>
      </c>
      <c r="P101" s="63">
        <v>15971393228</v>
      </c>
      <c r="Q101" s="63"/>
      <c r="R101" s="65" t="s">
        <v>25</v>
      </c>
      <c r="S101" s="65"/>
      <c r="T101" s="66">
        <v>7</v>
      </c>
    </row>
    <row r="102" spans="1:20" ht="21.75" customHeight="1">
      <c r="A102" s="63">
        <v>69</v>
      </c>
      <c r="B102" s="63" t="s">
        <v>20</v>
      </c>
      <c r="C102" s="63" t="s">
        <v>230</v>
      </c>
      <c r="D102" s="63" t="s">
        <v>22</v>
      </c>
      <c r="E102" s="64" t="s">
        <v>231</v>
      </c>
      <c r="F102" s="64" t="s">
        <v>232</v>
      </c>
      <c r="G102" s="63">
        <v>119.5</v>
      </c>
      <c r="H102" s="63">
        <v>69</v>
      </c>
      <c r="I102" s="63">
        <f t="shared" si="15"/>
        <v>59.75</v>
      </c>
      <c r="J102" s="53">
        <f t="shared" si="16"/>
        <v>29.875</v>
      </c>
      <c r="K102" s="54">
        <v>74</v>
      </c>
      <c r="L102" s="59">
        <f>K102*(83.91/83.24)</f>
        <v>74.59562710235464</v>
      </c>
      <c r="M102" s="59">
        <f t="shared" si="17"/>
        <v>37.29781355117732</v>
      </c>
      <c r="N102" s="59">
        <f t="shared" si="18"/>
        <v>67.17281355117731</v>
      </c>
      <c r="O102" s="55">
        <f t="shared" si="19"/>
        <v>99</v>
      </c>
      <c r="P102" s="63">
        <v>15083580959</v>
      </c>
      <c r="Q102" s="63"/>
      <c r="R102" s="65" t="s">
        <v>48</v>
      </c>
      <c r="S102" s="65"/>
      <c r="T102" s="66">
        <v>8</v>
      </c>
    </row>
    <row r="103" spans="1:20" ht="21.75" customHeight="1">
      <c r="A103" s="61">
        <v>86</v>
      </c>
      <c r="B103" s="61" t="s">
        <v>20</v>
      </c>
      <c r="C103" s="61" t="s">
        <v>281</v>
      </c>
      <c r="D103" s="61" t="s">
        <v>22</v>
      </c>
      <c r="E103" s="67" t="s">
        <v>282</v>
      </c>
      <c r="F103" s="67" t="s">
        <v>283</v>
      </c>
      <c r="G103" s="61">
        <v>115</v>
      </c>
      <c r="H103" s="61">
        <v>87</v>
      </c>
      <c r="I103" s="61">
        <f t="shared" si="15"/>
        <v>57.5</v>
      </c>
      <c r="J103" s="58">
        <f t="shared" si="16"/>
        <v>28.75</v>
      </c>
      <c r="K103" s="59">
        <v>80.2</v>
      </c>
      <c r="L103" s="59">
        <f>K103*(83.91/87.88)</f>
        <v>76.57694583522986</v>
      </c>
      <c r="M103" s="59">
        <f t="shared" si="17"/>
        <v>38.28847291761493</v>
      </c>
      <c r="N103" s="59">
        <f t="shared" si="18"/>
        <v>67.03847291761494</v>
      </c>
      <c r="O103" s="55">
        <f t="shared" si="19"/>
        <v>100</v>
      </c>
      <c r="P103" s="61">
        <v>18682282764</v>
      </c>
      <c r="Q103" s="61"/>
      <c r="R103" s="68" t="s">
        <v>25</v>
      </c>
      <c r="S103" s="68"/>
      <c r="T103" s="69">
        <v>12</v>
      </c>
    </row>
    <row r="104" spans="1:20" ht="21.75" customHeight="1">
      <c r="A104" s="61">
        <v>91</v>
      </c>
      <c r="B104" s="61" t="s">
        <v>20</v>
      </c>
      <c r="C104" s="61" t="s">
        <v>296</v>
      </c>
      <c r="D104" s="61" t="s">
        <v>22</v>
      </c>
      <c r="E104" s="67" t="s">
        <v>297</v>
      </c>
      <c r="F104" s="67" t="s">
        <v>298</v>
      </c>
      <c r="G104" s="61">
        <v>113.5</v>
      </c>
      <c r="H104" s="61">
        <v>93</v>
      </c>
      <c r="I104" s="61">
        <f t="shared" si="15"/>
        <v>56.75</v>
      </c>
      <c r="J104" s="58">
        <f t="shared" si="16"/>
        <v>28.375</v>
      </c>
      <c r="K104" s="59">
        <v>80.2</v>
      </c>
      <c r="L104" s="59">
        <f>K104*(83.91/87.88)</f>
        <v>76.57694583522986</v>
      </c>
      <c r="M104" s="59">
        <f t="shared" si="17"/>
        <v>38.28847291761493</v>
      </c>
      <c r="N104" s="59">
        <f t="shared" si="18"/>
        <v>66.66347291761494</v>
      </c>
      <c r="O104" s="55">
        <f t="shared" si="19"/>
        <v>101</v>
      </c>
      <c r="P104" s="61">
        <v>13879278323</v>
      </c>
      <c r="Q104" s="61"/>
      <c r="R104" s="68" t="s">
        <v>29</v>
      </c>
      <c r="S104" s="68"/>
      <c r="T104" s="69">
        <v>7</v>
      </c>
    </row>
    <row r="105" spans="1:20" ht="21.75" customHeight="1">
      <c r="A105" s="61">
        <v>93</v>
      </c>
      <c r="B105" s="61" t="s">
        <v>20</v>
      </c>
      <c r="C105" s="61" t="s">
        <v>302</v>
      </c>
      <c r="D105" s="61" t="s">
        <v>22</v>
      </c>
      <c r="E105" s="67" t="s">
        <v>303</v>
      </c>
      <c r="F105" s="67" t="s">
        <v>304</v>
      </c>
      <c r="G105" s="61">
        <v>113.5</v>
      </c>
      <c r="H105" s="61">
        <v>93</v>
      </c>
      <c r="I105" s="61">
        <f t="shared" si="15"/>
        <v>56.75</v>
      </c>
      <c r="J105" s="58">
        <f t="shared" si="16"/>
        <v>28.375</v>
      </c>
      <c r="K105" s="59">
        <v>71.76</v>
      </c>
      <c r="L105" s="59">
        <f>K105*(83.91/83.24)</f>
        <v>72.33759730898608</v>
      </c>
      <c r="M105" s="59">
        <f t="shared" si="17"/>
        <v>36.16879865449304</v>
      </c>
      <c r="N105" s="59">
        <f t="shared" si="18"/>
        <v>64.54379865449303</v>
      </c>
      <c r="O105" s="55">
        <f t="shared" si="19"/>
        <v>102</v>
      </c>
      <c r="P105" s="61">
        <v>15717072773</v>
      </c>
      <c r="Q105" s="61"/>
      <c r="R105" s="68" t="s">
        <v>44</v>
      </c>
      <c r="S105" s="68"/>
      <c r="T105" s="69">
        <v>11</v>
      </c>
    </row>
    <row r="106" spans="1:20" ht="21.75" customHeight="1">
      <c r="A106" s="61">
        <v>79</v>
      </c>
      <c r="B106" s="61" t="s">
        <v>20</v>
      </c>
      <c r="C106" s="61" t="s">
        <v>260</v>
      </c>
      <c r="D106" s="61" t="s">
        <v>22</v>
      </c>
      <c r="E106" s="67" t="s">
        <v>261</v>
      </c>
      <c r="F106" s="67" t="s">
        <v>262</v>
      </c>
      <c r="G106" s="61">
        <v>116.5</v>
      </c>
      <c r="H106" s="61">
        <v>80</v>
      </c>
      <c r="I106" s="61">
        <f t="shared" si="15"/>
        <v>58.25</v>
      </c>
      <c r="J106" s="58">
        <f t="shared" si="16"/>
        <v>29.125</v>
      </c>
      <c r="K106" s="59">
        <v>65.64</v>
      </c>
      <c r="L106" s="59">
        <f>K106*(83.91/83.24)</f>
        <v>66.16833733781836</v>
      </c>
      <c r="M106" s="59">
        <f t="shared" si="17"/>
        <v>33.08416866890918</v>
      </c>
      <c r="N106" s="59">
        <f t="shared" si="18"/>
        <v>62.20916866890918</v>
      </c>
      <c r="O106" s="55">
        <f t="shared" si="19"/>
        <v>103</v>
      </c>
      <c r="P106" s="61">
        <v>18279707273</v>
      </c>
      <c r="Q106" s="61"/>
      <c r="R106" s="68" t="s">
        <v>48</v>
      </c>
      <c r="S106" s="68"/>
      <c r="T106" s="69">
        <v>9</v>
      </c>
    </row>
    <row r="107" ht="21.75" customHeight="1">
      <c r="F107" s="71" t="s">
        <v>1269</v>
      </c>
    </row>
  </sheetData>
  <sheetProtection/>
  <mergeCells count="16">
    <mergeCell ref="F2:F3"/>
    <mergeCell ref="G2:J2"/>
    <mergeCell ref="O2:O3"/>
    <mergeCell ref="P2:P3"/>
    <mergeCell ref="K2:M2"/>
    <mergeCell ref="N2:N3"/>
    <mergeCell ref="A1:T1"/>
    <mergeCell ref="S2:S3"/>
    <mergeCell ref="T2:T3"/>
    <mergeCell ref="A2:A3"/>
    <mergeCell ref="B2:B3"/>
    <mergeCell ref="C2:C3"/>
    <mergeCell ref="D2:D3"/>
    <mergeCell ref="E2:E3"/>
    <mergeCell ref="Q2:Q3"/>
    <mergeCell ref="R2:R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PageLayoutView="0"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9" sqref="C49"/>
    </sheetView>
  </sheetViews>
  <sheetFormatPr defaultColWidth="9.00390625" defaultRowHeight="13.5"/>
  <cols>
    <col min="1" max="1" width="3.75390625" style="4" customWidth="1"/>
    <col min="2" max="2" width="13.375" style="4" customWidth="1"/>
    <col min="3" max="3" width="9.125" style="4" customWidth="1"/>
    <col min="4" max="4" width="4.875" style="4" customWidth="1"/>
    <col min="5" max="5" width="19.375" style="5" hidden="1" customWidth="1"/>
    <col min="6" max="6" width="14.00390625" style="5" customWidth="1"/>
    <col min="7" max="7" width="8.625" style="4" customWidth="1"/>
    <col min="8" max="8" width="3.875" style="4" customWidth="1"/>
    <col min="9" max="9" width="6.25390625" style="4" customWidth="1"/>
    <col min="10" max="10" width="8.125" style="6" customWidth="1"/>
    <col min="11" max="11" width="9.50390625" style="7" customWidth="1"/>
    <col min="12" max="12" width="8.50390625" style="5" customWidth="1"/>
    <col min="13" max="13" width="7.375" style="5" customWidth="1"/>
    <col min="14" max="14" width="8.625" style="5" customWidth="1"/>
    <col min="15" max="15" width="5.50390625" style="5" customWidth="1"/>
    <col min="16" max="16" width="11.625" style="5" hidden="1" customWidth="1"/>
    <col min="17" max="17" width="7.50390625" style="8" customWidth="1"/>
    <col min="18" max="18" width="7.75390625" style="9" customWidth="1"/>
    <col min="19" max="19" width="0.875" style="9" hidden="1" customWidth="1"/>
    <col min="20" max="20" width="5.25390625" style="9" customWidth="1"/>
    <col min="21" max="16384" width="9.00390625" style="3" customWidth="1"/>
  </cols>
  <sheetData>
    <row r="1" spans="1:20" s="1" customFormat="1" ht="27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2" customFormat="1" ht="15.75" customHeight="1">
      <c r="A2" s="82" t="s">
        <v>1</v>
      </c>
      <c r="B2" s="82" t="s">
        <v>2</v>
      </c>
      <c r="C2" s="82" t="s">
        <v>3</v>
      </c>
      <c r="D2" s="82" t="s">
        <v>4</v>
      </c>
      <c r="E2" s="85" t="s">
        <v>5</v>
      </c>
      <c r="F2" s="85" t="s">
        <v>6</v>
      </c>
      <c r="G2" s="87" t="s">
        <v>7</v>
      </c>
      <c r="H2" s="87"/>
      <c r="I2" s="87"/>
      <c r="J2" s="87"/>
      <c r="K2" s="88" t="s">
        <v>8</v>
      </c>
      <c r="L2" s="88"/>
      <c r="M2" s="88"/>
      <c r="N2" s="85" t="s">
        <v>9</v>
      </c>
      <c r="O2" s="85" t="s">
        <v>10</v>
      </c>
      <c r="P2" s="85" t="s">
        <v>11</v>
      </c>
      <c r="Q2" s="82" t="s">
        <v>12</v>
      </c>
      <c r="R2" s="78" t="s">
        <v>1265</v>
      </c>
      <c r="S2" s="78" t="s">
        <v>13</v>
      </c>
      <c r="T2" s="80" t="s">
        <v>1266</v>
      </c>
    </row>
    <row r="3" spans="1:20" s="2" customFormat="1" ht="27" customHeight="1">
      <c r="A3" s="83"/>
      <c r="B3" s="84"/>
      <c r="C3" s="83"/>
      <c r="D3" s="83"/>
      <c r="E3" s="86"/>
      <c r="F3" s="86"/>
      <c r="G3" s="49" t="s">
        <v>14</v>
      </c>
      <c r="H3" s="49" t="s">
        <v>10</v>
      </c>
      <c r="I3" s="49" t="s">
        <v>15</v>
      </c>
      <c r="J3" s="51" t="s">
        <v>16</v>
      </c>
      <c r="K3" s="52" t="s">
        <v>17</v>
      </c>
      <c r="L3" s="50" t="s">
        <v>18</v>
      </c>
      <c r="M3" s="50" t="s">
        <v>19</v>
      </c>
      <c r="N3" s="86"/>
      <c r="O3" s="86"/>
      <c r="P3" s="86"/>
      <c r="Q3" s="83"/>
      <c r="R3" s="79"/>
      <c r="S3" s="79"/>
      <c r="T3" s="81"/>
    </row>
    <row r="4" spans="1:20" ht="19.5" customHeight="1">
      <c r="A4" s="61">
        <v>5</v>
      </c>
      <c r="B4" s="62" t="s">
        <v>522</v>
      </c>
      <c r="C4" s="63" t="s">
        <v>535</v>
      </c>
      <c r="D4" s="63" t="s">
        <v>22</v>
      </c>
      <c r="E4" s="64" t="s">
        <v>536</v>
      </c>
      <c r="F4" s="64" t="s">
        <v>537</v>
      </c>
      <c r="G4" s="63">
        <v>137</v>
      </c>
      <c r="H4" s="63">
        <v>5</v>
      </c>
      <c r="I4" s="63">
        <f aca="true" t="shared" si="0" ref="I4:I35">G4/2</f>
        <v>68.5</v>
      </c>
      <c r="J4" s="53">
        <f aca="true" t="shared" si="1" ref="J4:J35">I4/2</f>
        <v>34.25</v>
      </c>
      <c r="K4" s="54">
        <v>88.6</v>
      </c>
      <c r="L4" s="54">
        <f>K4*(83.96/84.25)</f>
        <v>88.29502670623144</v>
      </c>
      <c r="M4" s="54">
        <f aca="true" t="shared" si="2" ref="M4:M35">L4*0.5</f>
        <v>44.14751335311572</v>
      </c>
      <c r="N4" s="54">
        <f aca="true" t="shared" si="3" ref="N4:N35">J4+M4</f>
        <v>78.39751335311573</v>
      </c>
      <c r="O4" s="55">
        <f aca="true" t="shared" si="4" ref="O4:O35">RANK(N4,N$4:N$104)</f>
        <v>1</v>
      </c>
      <c r="P4" s="63">
        <v>13767198914</v>
      </c>
      <c r="Q4" s="63"/>
      <c r="R4" s="65" t="s">
        <v>37</v>
      </c>
      <c r="S4" s="65"/>
      <c r="T4" s="66">
        <v>14</v>
      </c>
    </row>
    <row r="5" spans="1:20" ht="19.5" customHeight="1">
      <c r="A5" s="61">
        <v>11</v>
      </c>
      <c r="B5" s="62" t="s">
        <v>522</v>
      </c>
      <c r="C5" s="63" t="s">
        <v>553</v>
      </c>
      <c r="D5" s="63" t="s">
        <v>22</v>
      </c>
      <c r="E5" s="64" t="s">
        <v>554</v>
      </c>
      <c r="F5" s="64" t="s">
        <v>555</v>
      </c>
      <c r="G5" s="63">
        <v>128.5</v>
      </c>
      <c r="H5" s="63">
        <v>10</v>
      </c>
      <c r="I5" s="63">
        <f t="shared" si="0"/>
        <v>64.25</v>
      </c>
      <c r="J5" s="53">
        <f t="shared" si="1"/>
        <v>32.125</v>
      </c>
      <c r="K5" s="54">
        <v>89.6</v>
      </c>
      <c r="L5" s="54">
        <f>K5*(83.96/81.37)</f>
        <v>92.4519601818852</v>
      </c>
      <c r="M5" s="54">
        <f t="shared" si="2"/>
        <v>46.2259800909426</v>
      </c>
      <c r="N5" s="54">
        <f t="shared" si="3"/>
        <v>78.3509800909426</v>
      </c>
      <c r="O5" s="55">
        <f t="shared" si="4"/>
        <v>2</v>
      </c>
      <c r="P5" s="63">
        <v>15970809550</v>
      </c>
      <c r="Q5" s="63"/>
      <c r="R5" s="65" t="s">
        <v>25</v>
      </c>
      <c r="S5" s="65"/>
      <c r="T5" s="66">
        <v>12</v>
      </c>
    </row>
    <row r="6" spans="1:20" ht="19.5" customHeight="1">
      <c r="A6" s="61">
        <v>2</v>
      </c>
      <c r="B6" s="62" t="s">
        <v>522</v>
      </c>
      <c r="C6" s="63" t="s">
        <v>526</v>
      </c>
      <c r="D6" s="63" t="s">
        <v>410</v>
      </c>
      <c r="E6" s="64" t="s">
        <v>527</v>
      </c>
      <c r="F6" s="64" t="s">
        <v>528</v>
      </c>
      <c r="G6" s="63">
        <v>143</v>
      </c>
      <c r="H6" s="63">
        <v>2</v>
      </c>
      <c r="I6" s="63">
        <f t="shared" si="0"/>
        <v>71.5</v>
      </c>
      <c r="J6" s="53">
        <f t="shared" si="1"/>
        <v>35.75</v>
      </c>
      <c r="K6" s="54">
        <v>85.4</v>
      </c>
      <c r="L6" s="54">
        <f>K6*(83.96/84.25)</f>
        <v>85.1060415430267</v>
      </c>
      <c r="M6" s="54">
        <f t="shared" si="2"/>
        <v>42.55302077151335</v>
      </c>
      <c r="N6" s="54">
        <f t="shared" si="3"/>
        <v>78.30302077151336</v>
      </c>
      <c r="O6" s="55">
        <f t="shared" si="4"/>
        <v>3</v>
      </c>
      <c r="P6" s="63">
        <v>13367012010</v>
      </c>
      <c r="Q6" s="63"/>
      <c r="R6" s="65" t="s">
        <v>37</v>
      </c>
      <c r="S6" s="65"/>
      <c r="T6" s="66">
        <v>17</v>
      </c>
    </row>
    <row r="7" spans="1:20" ht="19.5" customHeight="1">
      <c r="A7" s="61">
        <v>1</v>
      </c>
      <c r="B7" s="62" t="s">
        <v>522</v>
      </c>
      <c r="C7" s="63" t="s">
        <v>523</v>
      </c>
      <c r="D7" s="63" t="s">
        <v>22</v>
      </c>
      <c r="E7" s="64" t="s">
        <v>524</v>
      </c>
      <c r="F7" s="64" t="s">
        <v>525</v>
      </c>
      <c r="G7" s="63">
        <v>145</v>
      </c>
      <c r="H7" s="63">
        <v>1</v>
      </c>
      <c r="I7" s="63">
        <f t="shared" si="0"/>
        <v>72.5</v>
      </c>
      <c r="J7" s="53">
        <f t="shared" si="1"/>
        <v>36.25</v>
      </c>
      <c r="K7" s="54">
        <v>86.2</v>
      </c>
      <c r="L7" s="54">
        <f>K7*(83.96/86.25)</f>
        <v>83.91132753623188</v>
      </c>
      <c r="M7" s="54">
        <f t="shared" si="2"/>
        <v>41.95566376811594</v>
      </c>
      <c r="N7" s="54">
        <f t="shared" si="3"/>
        <v>78.20566376811594</v>
      </c>
      <c r="O7" s="55">
        <f t="shared" si="4"/>
        <v>4</v>
      </c>
      <c r="P7" s="63">
        <v>15707974846</v>
      </c>
      <c r="Q7" s="63"/>
      <c r="R7" s="65" t="s">
        <v>44</v>
      </c>
      <c r="S7" s="65"/>
      <c r="T7" s="66">
        <v>2</v>
      </c>
    </row>
    <row r="8" spans="1:20" ht="19.5" customHeight="1">
      <c r="A8" s="61">
        <v>4</v>
      </c>
      <c r="B8" s="62" t="s">
        <v>522</v>
      </c>
      <c r="C8" s="63" t="s">
        <v>532</v>
      </c>
      <c r="D8" s="63" t="s">
        <v>22</v>
      </c>
      <c r="E8" s="64" t="s">
        <v>533</v>
      </c>
      <c r="F8" s="64" t="s">
        <v>534</v>
      </c>
      <c r="G8" s="63">
        <v>137.5</v>
      </c>
      <c r="H8" s="63">
        <v>4</v>
      </c>
      <c r="I8" s="63">
        <f t="shared" si="0"/>
        <v>68.75</v>
      </c>
      <c r="J8" s="53">
        <f t="shared" si="1"/>
        <v>34.375</v>
      </c>
      <c r="K8" s="54">
        <v>84.8</v>
      </c>
      <c r="L8" s="54">
        <f>K8*(83.96/81.37)</f>
        <v>87.49917660071277</v>
      </c>
      <c r="M8" s="54">
        <f t="shared" si="2"/>
        <v>43.749588300356386</v>
      </c>
      <c r="N8" s="54">
        <f t="shared" si="3"/>
        <v>78.12458830035638</v>
      </c>
      <c r="O8" s="55">
        <f t="shared" si="4"/>
        <v>5</v>
      </c>
      <c r="P8" s="63">
        <v>18370958157</v>
      </c>
      <c r="Q8" s="63"/>
      <c r="R8" s="65" t="s">
        <v>25</v>
      </c>
      <c r="S8" s="65"/>
      <c r="T8" s="66">
        <v>14</v>
      </c>
    </row>
    <row r="9" spans="1:20" ht="19.5" customHeight="1">
      <c r="A9" s="61">
        <v>3</v>
      </c>
      <c r="B9" s="62" t="s">
        <v>522</v>
      </c>
      <c r="C9" s="63" t="s">
        <v>529</v>
      </c>
      <c r="D9" s="63" t="s">
        <v>22</v>
      </c>
      <c r="E9" s="64" t="s">
        <v>530</v>
      </c>
      <c r="F9" s="64" t="s">
        <v>531</v>
      </c>
      <c r="G9" s="63">
        <v>143</v>
      </c>
      <c r="H9" s="63">
        <v>2</v>
      </c>
      <c r="I9" s="63">
        <f t="shared" si="0"/>
        <v>71.5</v>
      </c>
      <c r="J9" s="53">
        <f t="shared" si="1"/>
        <v>35.75</v>
      </c>
      <c r="K9" s="54">
        <v>86.6</v>
      </c>
      <c r="L9" s="54">
        <f>K9*(83.96/86.25)</f>
        <v>84.3007072463768</v>
      </c>
      <c r="M9" s="54">
        <f t="shared" si="2"/>
        <v>42.1503536231884</v>
      </c>
      <c r="N9" s="54">
        <f t="shared" si="3"/>
        <v>77.90035362318841</v>
      </c>
      <c r="O9" s="55">
        <f t="shared" si="4"/>
        <v>6</v>
      </c>
      <c r="P9" s="63">
        <v>18146685820</v>
      </c>
      <c r="Q9" s="63"/>
      <c r="R9" s="65" t="s">
        <v>48</v>
      </c>
      <c r="S9" s="65"/>
      <c r="T9" s="66">
        <v>5</v>
      </c>
    </row>
    <row r="10" spans="1:20" ht="19.5" customHeight="1">
      <c r="A10" s="61">
        <v>8</v>
      </c>
      <c r="B10" s="62" t="s">
        <v>522</v>
      </c>
      <c r="C10" s="63" t="s">
        <v>544</v>
      </c>
      <c r="D10" s="63" t="s">
        <v>22</v>
      </c>
      <c r="E10" s="64" t="s">
        <v>545</v>
      </c>
      <c r="F10" s="64" t="s">
        <v>546</v>
      </c>
      <c r="G10" s="63">
        <v>129.5</v>
      </c>
      <c r="H10" s="63">
        <v>8</v>
      </c>
      <c r="I10" s="63">
        <f t="shared" si="0"/>
        <v>64.75</v>
      </c>
      <c r="J10" s="53">
        <f t="shared" si="1"/>
        <v>32.375</v>
      </c>
      <c r="K10" s="54">
        <v>91.8</v>
      </c>
      <c r="L10" s="54">
        <f>K10*(83.96/86.25)</f>
        <v>89.36264347826085</v>
      </c>
      <c r="M10" s="54">
        <f t="shared" si="2"/>
        <v>44.681321739130425</v>
      </c>
      <c r="N10" s="54">
        <f t="shared" si="3"/>
        <v>77.05632173913042</v>
      </c>
      <c r="O10" s="55">
        <f t="shared" si="4"/>
        <v>7</v>
      </c>
      <c r="P10" s="63">
        <v>18166088526</v>
      </c>
      <c r="Q10" s="63"/>
      <c r="R10" s="65" t="s">
        <v>48</v>
      </c>
      <c r="S10" s="65"/>
      <c r="T10" s="66">
        <v>6</v>
      </c>
    </row>
    <row r="11" spans="1:20" ht="19.5" customHeight="1">
      <c r="A11" s="61">
        <v>17</v>
      </c>
      <c r="B11" s="62" t="s">
        <v>522</v>
      </c>
      <c r="C11" s="63" t="s">
        <v>571</v>
      </c>
      <c r="D11" s="63" t="s">
        <v>22</v>
      </c>
      <c r="E11" s="64" t="s">
        <v>572</v>
      </c>
      <c r="F11" s="64" t="s">
        <v>573</v>
      </c>
      <c r="G11" s="63">
        <v>124</v>
      </c>
      <c r="H11" s="63">
        <v>17</v>
      </c>
      <c r="I11" s="63">
        <f t="shared" si="0"/>
        <v>62</v>
      </c>
      <c r="J11" s="53">
        <f t="shared" si="1"/>
        <v>31</v>
      </c>
      <c r="K11" s="54">
        <v>93.8</v>
      </c>
      <c r="L11" s="54">
        <f>K11*(83.96/86.25)</f>
        <v>91.30954202898549</v>
      </c>
      <c r="M11" s="54">
        <f t="shared" si="2"/>
        <v>45.654771014492745</v>
      </c>
      <c r="N11" s="54">
        <f t="shared" si="3"/>
        <v>76.65477101449275</v>
      </c>
      <c r="O11" s="55">
        <f t="shared" si="4"/>
        <v>8</v>
      </c>
      <c r="P11" s="63">
        <v>15270633193</v>
      </c>
      <c r="Q11" s="63"/>
      <c r="R11" s="65" t="s">
        <v>48</v>
      </c>
      <c r="S11" s="65"/>
      <c r="T11" s="66">
        <v>14</v>
      </c>
    </row>
    <row r="12" spans="1:20" ht="19.5" customHeight="1">
      <c r="A12" s="61">
        <v>6</v>
      </c>
      <c r="B12" s="62" t="s">
        <v>522</v>
      </c>
      <c r="C12" s="63" t="s">
        <v>538</v>
      </c>
      <c r="D12" s="63" t="s">
        <v>22</v>
      </c>
      <c r="E12" s="64" t="s">
        <v>539</v>
      </c>
      <c r="F12" s="64" t="s">
        <v>540</v>
      </c>
      <c r="G12" s="63">
        <v>136</v>
      </c>
      <c r="H12" s="63">
        <v>6</v>
      </c>
      <c r="I12" s="63">
        <f t="shared" si="0"/>
        <v>68</v>
      </c>
      <c r="J12" s="53">
        <f t="shared" si="1"/>
        <v>34</v>
      </c>
      <c r="K12" s="54">
        <v>86.2</v>
      </c>
      <c r="L12" s="54">
        <f>K12*(83.96/86.25)</f>
        <v>83.91132753623188</v>
      </c>
      <c r="M12" s="54">
        <f t="shared" si="2"/>
        <v>41.95566376811594</v>
      </c>
      <c r="N12" s="54">
        <f t="shared" si="3"/>
        <v>75.95566376811594</v>
      </c>
      <c r="O12" s="55">
        <f t="shared" si="4"/>
        <v>9</v>
      </c>
      <c r="P12" s="63">
        <v>18296999265</v>
      </c>
      <c r="Q12" s="63"/>
      <c r="R12" s="65" t="s">
        <v>44</v>
      </c>
      <c r="S12" s="65"/>
      <c r="T12" s="66">
        <v>13</v>
      </c>
    </row>
    <row r="13" spans="1:20" ht="19.5" customHeight="1">
      <c r="A13" s="61">
        <v>26</v>
      </c>
      <c r="B13" s="62" t="s">
        <v>522</v>
      </c>
      <c r="C13" s="63" t="s">
        <v>598</v>
      </c>
      <c r="D13" s="63" t="s">
        <v>22</v>
      </c>
      <c r="E13" s="64" t="s">
        <v>599</v>
      </c>
      <c r="F13" s="64" t="s">
        <v>600</v>
      </c>
      <c r="G13" s="63">
        <v>117</v>
      </c>
      <c r="H13" s="63">
        <v>26</v>
      </c>
      <c r="I13" s="63">
        <f t="shared" si="0"/>
        <v>58.5</v>
      </c>
      <c r="J13" s="53">
        <f t="shared" si="1"/>
        <v>29.25</v>
      </c>
      <c r="K13" s="54">
        <v>94.4</v>
      </c>
      <c r="L13" s="54">
        <f>K13*(83.96/86.25)</f>
        <v>91.8936115942029</v>
      </c>
      <c r="M13" s="54">
        <f t="shared" si="2"/>
        <v>45.94680579710145</v>
      </c>
      <c r="N13" s="54">
        <f t="shared" si="3"/>
        <v>75.19680579710145</v>
      </c>
      <c r="O13" s="55">
        <f t="shared" si="4"/>
        <v>10</v>
      </c>
      <c r="P13" s="63">
        <v>15870717787</v>
      </c>
      <c r="Q13" s="63"/>
      <c r="R13" s="65" t="s">
        <v>44</v>
      </c>
      <c r="S13" s="65"/>
      <c r="T13" s="66">
        <v>5</v>
      </c>
    </row>
    <row r="14" spans="1:20" ht="19.5" customHeight="1">
      <c r="A14" s="61">
        <v>10</v>
      </c>
      <c r="B14" s="62" t="s">
        <v>522</v>
      </c>
      <c r="C14" s="63" t="s">
        <v>550</v>
      </c>
      <c r="D14" s="63" t="s">
        <v>22</v>
      </c>
      <c r="E14" s="64" t="s">
        <v>551</v>
      </c>
      <c r="F14" s="64" t="s">
        <v>552</v>
      </c>
      <c r="G14" s="63">
        <v>128.5</v>
      </c>
      <c r="H14" s="63">
        <v>10</v>
      </c>
      <c r="I14" s="63">
        <f t="shared" si="0"/>
        <v>64.25</v>
      </c>
      <c r="J14" s="53">
        <f t="shared" si="1"/>
        <v>32.125</v>
      </c>
      <c r="K14" s="54">
        <v>86.2</v>
      </c>
      <c r="L14" s="54">
        <f>K14*(83.96/84.25)</f>
        <v>85.90328783382789</v>
      </c>
      <c r="M14" s="54">
        <f t="shared" si="2"/>
        <v>42.951643916913945</v>
      </c>
      <c r="N14" s="54">
        <f t="shared" si="3"/>
        <v>75.07664391691395</v>
      </c>
      <c r="O14" s="55">
        <f t="shared" si="4"/>
        <v>11</v>
      </c>
      <c r="P14" s="63">
        <v>15060637234</v>
      </c>
      <c r="Q14" s="63"/>
      <c r="R14" s="65" t="s">
        <v>33</v>
      </c>
      <c r="S14" s="65"/>
      <c r="T14" s="66">
        <v>8</v>
      </c>
    </row>
    <row r="15" spans="1:20" ht="19.5" customHeight="1">
      <c r="A15" s="61">
        <v>27</v>
      </c>
      <c r="B15" s="62" t="s">
        <v>522</v>
      </c>
      <c r="C15" s="63" t="s">
        <v>601</v>
      </c>
      <c r="D15" s="63" t="s">
        <v>22</v>
      </c>
      <c r="E15" s="64" t="s">
        <v>602</v>
      </c>
      <c r="F15" s="64" t="s">
        <v>603</v>
      </c>
      <c r="G15" s="63">
        <v>116</v>
      </c>
      <c r="H15" s="63">
        <v>27</v>
      </c>
      <c r="I15" s="63">
        <f t="shared" si="0"/>
        <v>58</v>
      </c>
      <c r="J15" s="53">
        <f t="shared" si="1"/>
        <v>29</v>
      </c>
      <c r="K15" s="54">
        <v>88.2</v>
      </c>
      <c r="L15" s="54">
        <f>K15*(83.96/81.37)</f>
        <v>91.00739830404325</v>
      </c>
      <c r="M15" s="54">
        <f t="shared" si="2"/>
        <v>45.503699152021625</v>
      </c>
      <c r="N15" s="54">
        <f t="shared" si="3"/>
        <v>74.50369915202162</v>
      </c>
      <c r="O15" s="55">
        <f t="shared" si="4"/>
        <v>12</v>
      </c>
      <c r="P15" s="63">
        <v>18059879220</v>
      </c>
      <c r="Q15" s="63"/>
      <c r="R15" s="65" t="s">
        <v>29</v>
      </c>
      <c r="S15" s="65"/>
      <c r="T15" s="66">
        <v>6</v>
      </c>
    </row>
    <row r="16" spans="1:20" ht="19.5" customHeight="1">
      <c r="A16" s="61">
        <v>7</v>
      </c>
      <c r="B16" s="62" t="s">
        <v>522</v>
      </c>
      <c r="C16" s="63" t="s">
        <v>541</v>
      </c>
      <c r="D16" s="63" t="s">
        <v>22</v>
      </c>
      <c r="E16" s="64" t="s">
        <v>542</v>
      </c>
      <c r="F16" s="64" t="s">
        <v>543</v>
      </c>
      <c r="G16" s="63">
        <v>130.5</v>
      </c>
      <c r="H16" s="63">
        <v>7</v>
      </c>
      <c r="I16" s="63">
        <f t="shared" si="0"/>
        <v>65.25</v>
      </c>
      <c r="J16" s="53">
        <f t="shared" si="1"/>
        <v>32.625</v>
      </c>
      <c r="K16" s="54">
        <v>84</v>
      </c>
      <c r="L16" s="54">
        <f>K16*(83.96/84.25)</f>
        <v>83.71086053412462</v>
      </c>
      <c r="M16" s="54">
        <f t="shared" si="2"/>
        <v>41.85543026706231</v>
      </c>
      <c r="N16" s="54">
        <f t="shared" si="3"/>
        <v>74.4804302670623</v>
      </c>
      <c r="O16" s="55">
        <f t="shared" si="4"/>
        <v>13</v>
      </c>
      <c r="P16" s="63">
        <v>18170146923</v>
      </c>
      <c r="Q16" s="63"/>
      <c r="R16" s="65" t="s">
        <v>33</v>
      </c>
      <c r="S16" s="65"/>
      <c r="T16" s="66">
        <v>14</v>
      </c>
    </row>
    <row r="17" spans="1:20" ht="19.5" customHeight="1">
      <c r="A17" s="61">
        <v>44</v>
      </c>
      <c r="B17" s="62" t="s">
        <v>522</v>
      </c>
      <c r="C17" s="63" t="s">
        <v>652</v>
      </c>
      <c r="D17" s="63" t="s">
        <v>22</v>
      </c>
      <c r="E17" s="64" t="s">
        <v>653</v>
      </c>
      <c r="F17" s="64" t="s">
        <v>654</v>
      </c>
      <c r="G17" s="63">
        <v>110</v>
      </c>
      <c r="H17" s="63">
        <v>43</v>
      </c>
      <c r="I17" s="63">
        <f t="shared" si="0"/>
        <v>55</v>
      </c>
      <c r="J17" s="53">
        <f t="shared" si="1"/>
        <v>27.5</v>
      </c>
      <c r="K17" s="54">
        <v>91</v>
      </c>
      <c r="L17" s="54">
        <f>K17*(83.96/81.37)</f>
        <v>93.89652205972716</v>
      </c>
      <c r="M17" s="54">
        <f t="shared" si="2"/>
        <v>46.94826102986358</v>
      </c>
      <c r="N17" s="54">
        <f t="shared" si="3"/>
        <v>74.44826102986357</v>
      </c>
      <c r="O17" s="55">
        <f t="shared" si="4"/>
        <v>14</v>
      </c>
      <c r="P17" s="63">
        <v>18897975452</v>
      </c>
      <c r="Q17" s="63"/>
      <c r="R17" s="65" t="s">
        <v>29</v>
      </c>
      <c r="S17" s="65"/>
      <c r="T17" s="66">
        <v>14</v>
      </c>
    </row>
    <row r="18" spans="1:20" ht="19.5" customHeight="1">
      <c r="A18" s="61">
        <v>38</v>
      </c>
      <c r="B18" s="62" t="s">
        <v>522</v>
      </c>
      <c r="C18" s="63" t="s">
        <v>634</v>
      </c>
      <c r="D18" s="63" t="s">
        <v>22</v>
      </c>
      <c r="E18" s="64" t="s">
        <v>635</v>
      </c>
      <c r="F18" s="64" t="s">
        <v>636</v>
      </c>
      <c r="G18" s="63">
        <v>111.5</v>
      </c>
      <c r="H18" s="63">
        <v>38</v>
      </c>
      <c r="I18" s="63">
        <f t="shared" si="0"/>
        <v>55.75</v>
      </c>
      <c r="J18" s="53">
        <f t="shared" si="1"/>
        <v>27.875</v>
      </c>
      <c r="K18" s="54">
        <v>90.2</v>
      </c>
      <c r="L18" s="54">
        <f>K18*(83.96/81.37)</f>
        <v>93.07105812953176</v>
      </c>
      <c r="M18" s="54">
        <f t="shared" si="2"/>
        <v>46.53552906476588</v>
      </c>
      <c r="N18" s="54">
        <f t="shared" si="3"/>
        <v>74.41052906476588</v>
      </c>
      <c r="O18" s="55">
        <f t="shared" si="4"/>
        <v>15</v>
      </c>
      <c r="P18" s="63">
        <v>18270755060</v>
      </c>
      <c r="Q18" s="63"/>
      <c r="R18" s="65" t="s">
        <v>25</v>
      </c>
      <c r="S18" s="65"/>
      <c r="T18" s="66">
        <v>7</v>
      </c>
    </row>
    <row r="19" spans="1:20" ht="19.5" customHeight="1">
      <c r="A19" s="61">
        <v>18</v>
      </c>
      <c r="B19" s="62" t="s">
        <v>522</v>
      </c>
      <c r="C19" s="63" t="s">
        <v>574</v>
      </c>
      <c r="D19" s="63" t="s">
        <v>22</v>
      </c>
      <c r="E19" s="64" t="s">
        <v>575</v>
      </c>
      <c r="F19" s="64" t="s">
        <v>576</v>
      </c>
      <c r="G19" s="63">
        <v>122.5</v>
      </c>
      <c r="H19" s="63">
        <v>18</v>
      </c>
      <c r="I19" s="63">
        <f t="shared" si="0"/>
        <v>61.25</v>
      </c>
      <c r="J19" s="53">
        <f t="shared" si="1"/>
        <v>30.625</v>
      </c>
      <c r="K19" s="54">
        <v>89.8</v>
      </c>
      <c r="L19" s="54">
        <f>K19*(83.96/86.25)</f>
        <v>87.41574492753622</v>
      </c>
      <c r="M19" s="54">
        <f t="shared" si="2"/>
        <v>43.70787246376811</v>
      </c>
      <c r="N19" s="54">
        <f t="shared" si="3"/>
        <v>74.33287246376811</v>
      </c>
      <c r="O19" s="55">
        <f t="shared" si="4"/>
        <v>16</v>
      </c>
      <c r="P19" s="63">
        <v>18370958179</v>
      </c>
      <c r="Q19" s="63"/>
      <c r="R19" s="65" t="s">
        <v>48</v>
      </c>
      <c r="S19" s="65"/>
      <c r="T19" s="66">
        <v>4</v>
      </c>
    </row>
    <row r="20" spans="1:20" ht="19.5" customHeight="1">
      <c r="A20" s="61">
        <v>9</v>
      </c>
      <c r="B20" s="62" t="s">
        <v>522</v>
      </c>
      <c r="C20" s="63" t="s">
        <v>547</v>
      </c>
      <c r="D20" s="63" t="s">
        <v>22</v>
      </c>
      <c r="E20" s="64" t="s">
        <v>548</v>
      </c>
      <c r="F20" s="64" t="s">
        <v>549</v>
      </c>
      <c r="G20" s="63">
        <v>129</v>
      </c>
      <c r="H20" s="63">
        <v>9</v>
      </c>
      <c r="I20" s="63">
        <f t="shared" si="0"/>
        <v>64.5</v>
      </c>
      <c r="J20" s="53">
        <f t="shared" si="1"/>
        <v>32.25</v>
      </c>
      <c r="K20" s="54">
        <v>84.1</v>
      </c>
      <c r="L20" s="54">
        <f>K20*(83.96/84.25)</f>
        <v>83.81051632047476</v>
      </c>
      <c r="M20" s="54">
        <f t="shared" si="2"/>
        <v>41.90525816023738</v>
      </c>
      <c r="N20" s="54">
        <f t="shared" si="3"/>
        <v>74.15525816023738</v>
      </c>
      <c r="O20" s="55">
        <f t="shared" si="4"/>
        <v>17</v>
      </c>
      <c r="P20" s="63">
        <v>18379785473</v>
      </c>
      <c r="Q20" s="63"/>
      <c r="R20" s="65" t="s">
        <v>33</v>
      </c>
      <c r="S20" s="65"/>
      <c r="T20" s="66">
        <v>2</v>
      </c>
    </row>
    <row r="21" spans="1:20" ht="19.5" customHeight="1">
      <c r="A21" s="61">
        <v>22</v>
      </c>
      <c r="B21" s="62" t="s">
        <v>522</v>
      </c>
      <c r="C21" s="63" t="s">
        <v>586</v>
      </c>
      <c r="D21" s="63" t="s">
        <v>22</v>
      </c>
      <c r="E21" s="64" t="s">
        <v>587</v>
      </c>
      <c r="F21" s="64" t="s">
        <v>588</v>
      </c>
      <c r="G21" s="63">
        <v>119</v>
      </c>
      <c r="H21" s="63">
        <v>22</v>
      </c>
      <c r="I21" s="63">
        <f t="shared" si="0"/>
        <v>59.5</v>
      </c>
      <c r="J21" s="53">
        <f t="shared" si="1"/>
        <v>29.75</v>
      </c>
      <c r="K21" s="54">
        <v>89</v>
      </c>
      <c r="L21" s="54">
        <f>K21*(83.96/84.25)</f>
        <v>88.69364985163203</v>
      </c>
      <c r="M21" s="54">
        <f t="shared" si="2"/>
        <v>44.346824925816016</v>
      </c>
      <c r="N21" s="54">
        <f t="shared" si="3"/>
        <v>74.09682492581601</v>
      </c>
      <c r="O21" s="55">
        <f t="shared" si="4"/>
        <v>18</v>
      </c>
      <c r="P21" s="63">
        <v>18370169718</v>
      </c>
      <c r="Q21" s="63"/>
      <c r="R21" s="65" t="s">
        <v>37</v>
      </c>
      <c r="S21" s="65"/>
      <c r="T21" s="66">
        <v>4</v>
      </c>
    </row>
    <row r="22" spans="1:20" ht="19.5" customHeight="1">
      <c r="A22" s="61">
        <v>14</v>
      </c>
      <c r="B22" s="62" t="s">
        <v>522</v>
      </c>
      <c r="C22" s="63" t="s">
        <v>562</v>
      </c>
      <c r="D22" s="63" t="s">
        <v>22</v>
      </c>
      <c r="E22" s="64" t="s">
        <v>563</v>
      </c>
      <c r="F22" s="64" t="s">
        <v>564</v>
      </c>
      <c r="G22" s="63">
        <v>126</v>
      </c>
      <c r="H22" s="63">
        <v>14</v>
      </c>
      <c r="I22" s="63">
        <f t="shared" si="0"/>
        <v>63</v>
      </c>
      <c r="J22" s="53">
        <f t="shared" si="1"/>
        <v>31.5</v>
      </c>
      <c r="K22" s="54">
        <v>82.4</v>
      </c>
      <c r="L22" s="54">
        <f>K22*(83.96/81.37)</f>
        <v>85.02278481012658</v>
      </c>
      <c r="M22" s="54">
        <f t="shared" si="2"/>
        <v>42.51139240506329</v>
      </c>
      <c r="N22" s="54">
        <f t="shared" si="3"/>
        <v>74.01139240506329</v>
      </c>
      <c r="O22" s="55">
        <f t="shared" si="4"/>
        <v>19</v>
      </c>
      <c r="P22" s="63">
        <v>18779716853</v>
      </c>
      <c r="Q22" s="63"/>
      <c r="R22" s="65" t="s">
        <v>29</v>
      </c>
      <c r="S22" s="65"/>
      <c r="T22" s="66">
        <v>11</v>
      </c>
    </row>
    <row r="23" spans="1:20" ht="19.5" customHeight="1">
      <c r="A23" s="61">
        <v>13</v>
      </c>
      <c r="B23" s="62" t="s">
        <v>522</v>
      </c>
      <c r="C23" s="63" t="s">
        <v>559</v>
      </c>
      <c r="D23" s="63" t="s">
        <v>410</v>
      </c>
      <c r="E23" s="64" t="s">
        <v>560</v>
      </c>
      <c r="F23" s="64" t="s">
        <v>561</v>
      </c>
      <c r="G23" s="63">
        <v>127.5</v>
      </c>
      <c r="H23" s="63">
        <v>13</v>
      </c>
      <c r="I23" s="63">
        <f t="shared" si="0"/>
        <v>63.75</v>
      </c>
      <c r="J23" s="53">
        <f t="shared" si="1"/>
        <v>31.875</v>
      </c>
      <c r="K23" s="54">
        <v>86</v>
      </c>
      <c r="L23" s="54">
        <f>K23*(83.96/86.25)</f>
        <v>83.71663768115941</v>
      </c>
      <c r="M23" s="54">
        <f t="shared" si="2"/>
        <v>41.858318840579706</v>
      </c>
      <c r="N23" s="54">
        <f t="shared" si="3"/>
        <v>73.7333188405797</v>
      </c>
      <c r="O23" s="55">
        <f t="shared" si="4"/>
        <v>20</v>
      </c>
      <c r="P23" s="63">
        <v>18370965667</v>
      </c>
      <c r="Q23" s="63"/>
      <c r="R23" s="65" t="s">
        <v>44</v>
      </c>
      <c r="S23" s="65"/>
      <c r="T23" s="66">
        <v>6</v>
      </c>
    </row>
    <row r="24" spans="1:20" ht="19.5" customHeight="1">
      <c r="A24" s="61">
        <v>16</v>
      </c>
      <c r="B24" s="62" t="s">
        <v>522</v>
      </c>
      <c r="C24" s="63" t="s">
        <v>568</v>
      </c>
      <c r="D24" s="63" t="s">
        <v>22</v>
      </c>
      <c r="E24" s="64" t="s">
        <v>569</v>
      </c>
      <c r="F24" s="64" t="s">
        <v>570</v>
      </c>
      <c r="G24" s="63">
        <v>124.5</v>
      </c>
      <c r="H24" s="63">
        <v>16</v>
      </c>
      <c r="I24" s="63">
        <f t="shared" si="0"/>
        <v>62.25</v>
      </c>
      <c r="J24" s="53">
        <f t="shared" si="1"/>
        <v>31.125</v>
      </c>
      <c r="K24" s="54">
        <v>85.2</v>
      </c>
      <c r="L24" s="54">
        <f>K24*(83.96/84.25)</f>
        <v>84.9067299703264</v>
      </c>
      <c r="M24" s="54">
        <f t="shared" si="2"/>
        <v>42.4533649851632</v>
      </c>
      <c r="N24" s="54">
        <f t="shared" si="3"/>
        <v>73.5783649851632</v>
      </c>
      <c r="O24" s="55">
        <f t="shared" si="4"/>
        <v>21</v>
      </c>
      <c r="P24" s="63">
        <v>18270910327</v>
      </c>
      <c r="Q24" s="63"/>
      <c r="R24" s="65" t="s">
        <v>33</v>
      </c>
      <c r="S24" s="65"/>
      <c r="T24" s="66">
        <v>13</v>
      </c>
    </row>
    <row r="25" spans="1:20" ht="19.5" customHeight="1">
      <c r="A25" s="61">
        <v>32</v>
      </c>
      <c r="B25" s="62" t="s">
        <v>522</v>
      </c>
      <c r="C25" s="63" t="s">
        <v>616</v>
      </c>
      <c r="D25" s="63" t="s">
        <v>22</v>
      </c>
      <c r="E25" s="64" t="s">
        <v>617</v>
      </c>
      <c r="F25" s="64" t="s">
        <v>618</v>
      </c>
      <c r="G25" s="63">
        <v>114.5</v>
      </c>
      <c r="H25" s="63">
        <v>32</v>
      </c>
      <c r="I25" s="63">
        <f t="shared" si="0"/>
        <v>57.25</v>
      </c>
      <c r="J25" s="53">
        <f t="shared" si="1"/>
        <v>28.625</v>
      </c>
      <c r="K25" s="54">
        <v>85.8</v>
      </c>
      <c r="L25" s="54">
        <f>K25*(83.96/81.37)</f>
        <v>88.53100651345703</v>
      </c>
      <c r="M25" s="54">
        <f t="shared" si="2"/>
        <v>44.265503256728515</v>
      </c>
      <c r="N25" s="54">
        <f t="shared" si="3"/>
        <v>72.89050325672852</v>
      </c>
      <c r="O25" s="55">
        <f t="shared" si="4"/>
        <v>22</v>
      </c>
      <c r="P25" s="63">
        <v>15079778260</v>
      </c>
      <c r="Q25" s="63"/>
      <c r="R25" s="65" t="s">
        <v>29</v>
      </c>
      <c r="S25" s="65"/>
      <c r="T25" s="66">
        <v>8</v>
      </c>
    </row>
    <row r="26" spans="1:20" ht="19.5" customHeight="1">
      <c r="A26" s="61">
        <v>12</v>
      </c>
      <c r="B26" s="62" t="s">
        <v>522</v>
      </c>
      <c r="C26" s="63" t="s">
        <v>556</v>
      </c>
      <c r="D26" s="63" t="s">
        <v>22</v>
      </c>
      <c r="E26" s="64" t="s">
        <v>557</v>
      </c>
      <c r="F26" s="64" t="s">
        <v>558</v>
      </c>
      <c r="G26" s="63">
        <v>128</v>
      </c>
      <c r="H26" s="63">
        <v>12</v>
      </c>
      <c r="I26" s="63">
        <f t="shared" si="0"/>
        <v>64</v>
      </c>
      <c r="J26" s="53">
        <f t="shared" si="1"/>
        <v>32</v>
      </c>
      <c r="K26" s="54">
        <v>84</v>
      </c>
      <c r="L26" s="54">
        <f>K26*(83.96/86.25)</f>
        <v>81.76973913043477</v>
      </c>
      <c r="M26" s="54">
        <f t="shared" si="2"/>
        <v>40.884869565217386</v>
      </c>
      <c r="N26" s="54">
        <f t="shared" si="3"/>
        <v>72.88486956521739</v>
      </c>
      <c r="O26" s="55">
        <f t="shared" si="4"/>
        <v>23</v>
      </c>
      <c r="P26" s="63">
        <v>18146703187</v>
      </c>
      <c r="Q26" s="63"/>
      <c r="R26" s="65" t="s">
        <v>48</v>
      </c>
      <c r="S26" s="65"/>
      <c r="T26" s="66">
        <v>10</v>
      </c>
    </row>
    <row r="27" spans="1:20" ht="19.5" customHeight="1">
      <c r="A27" s="61">
        <v>69</v>
      </c>
      <c r="B27" s="62" t="s">
        <v>522</v>
      </c>
      <c r="C27" s="63" t="s">
        <v>727</v>
      </c>
      <c r="D27" s="63" t="s">
        <v>22</v>
      </c>
      <c r="E27" s="64" t="s">
        <v>728</v>
      </c>
      <c r="F27" s="64" t="s">
        <v>729</v>
      </c>
      <c r="G27" s="63">
        <v>104.5</v>
      </c>
      <c r="H27" s="63">
        <v>68</v>
      </c>
      <c r="I27" s="63">
        <f t="shared" si="0"/>
        <v>52.25</v>
      </c>
      <c r="J27" s="53">
        <f t="shared" si="1"/>
        <v>26.125</v>
      </c>
      <c r="K27" s="54">
        <v>90</v>
      </c>
      <c r="L27" s="54">
        <f>K27*(83.96/81.37)</f>
        <v>92.8646921469829</v>
      </c>
      <c r="M27" s="54">
        <f t="shared" si="2"/>
        <v>46.43234607349145</v>
      </c>
      <c r="N27" s="54">
        <f t="shared" si="3"/>
        <v>72.55734607349146</v>
      </c>
      <c r="O27" s="55">
        <f t="shared" si="4"/>
        <v>24</v>
      </c>
      <c r="P27" s="63">
        <v>15779785636</v>
      </c>
      <c r="Q27" s="63"/>
      <c r="R27" s="65" t="s">
        <v>25</v>
      </c>
      <c r="S27" s="65"/>
      <c r="T27" s="66">
        <v>11</v>
      </c>
    </row>
    <row r="28" spans="1:20" ht="19.5" customHeight="1">
      <c r="A28" s="61">
        <v>59</v>
      </c>
      <c r="B28" s="62" t="s">
        <v>522</v>
      </c>
      <c r="C28" s="63" t="s">
        <v>697</v>
      </c>
      <c r="D28" s="63" t="s">
        <v>410</v>
      </c>
      <c r="E28" s="64" t="s">
        <v>698</v>
      </c>
      <c r="F28" s="64" t="s">
        <v>699</v>
      </c>
      <c r="G28" s="63">
        <v>107</v>
      </c>
      <c r="H28" s="63">
        <v>55</v>
      </c>
      <c r="I28" s="63">
        <f t="shared" si="0"/>
        <v>53.5</v>
      </c>
      <c r="J28" s="53">
        <f t="shared" si="1"/>
        <v>26.75</v>
      </c>
      <c r="K28" s="54">
        <v>91.8</v>
      </c>
      <c r="L28" s="54">
        <f>K28*(83.96/84.25)</f>
        <v>91.48401186943619</v>
      </c>
      <c r="M28" s="54">
        <f t="shared" si="2"/>
        <v>45.742005934718094</v>
      </c>
      <c r="N28" s="54">
        <f t="shared" si="3"/>
        <v>72.4920059347181</v>
      </c>
      <c r="O28" s="55">
        <f t="shared" si="4"/>
        <v>25</v>
      </c>
      <c r="P28" s="63">
        <v>18370863480</v>
      </c>
      <c r="Q28" s="63"/>
      <c r="R28" s="65" t="s">
        <v>37</v>
      </c>
      <c r="S28" s="65"/>
      <c r="T28" s="66">
        <v>8</v>
      </c>
    </row>
    <row r="29" spans="1:20" ht="19.5" customHeight="1">
      <c r="A29" s="61">
        <v>66</v>
      </c>
      <c r="B29" s="62" t="s">
        <v>522</v>
      </c>
      <c r="C29" s="63" t="s">
        <v>718</v>
      </c>
      <c r="D29" s="63" t="s">
        <v>410</v>
      </c>
      <c r="E29" s="64" t="s">
        <v>719</v>
      </c>
      <c r="F29" s="64" t="s">
        <v>720</v>
      </c>
      <c r="G29" s="63">
        <v>105</v>
      </c>
      <c r="H29" s="63">
        <v>65</v>
      </c>
      <c r="I29" s="63">
        <f t="shared" si="0"/>
        <v>52.5</v>
      </c>
      <c r="J29" s="53">
        <f t="shared" si="1"/>
        <v>26.25</v>
      </c>
      <c r="K29" s="54">
        <v>89.6</v>
      </c>
      <c r="L29" s="54">
        <f>K29*(83.96/81.37)</f>
        <v>92.4519601818852</v>
      </c>
      <c r="M29" s="54">
        <f t="shared" si="2"/>
        <v>46.2259800909426</v>
      </c>
      <c r="N29" s="54">
        <f t="shared" si="3"/>
        <v>72.4759800909426</v>
      </c>
      <c r="O29" s="55">
        <f t="shared" si="4"/>
        <v>26</v>
      </c>
      <c r="P29" s="63">
        <v>13767706034</v>
      </c>
      <c r="Q29" s="63"/>
      <c r="R29" s="65" t="s">
        <v>29</v>
      </c>
      <c r="S29" s="65"/>
      <c r="T29" s="66">
        <v>9</v>
      </c>
    </row>
    <row r="30" spans="1:20" ht="19.5" customHeight="1">
      <c r="A30" s="61">
        <v>52</v>
      </c>
      <c r="B30" s="62" t="s">
        <v>522</v>
      </c>
      <c r="C30" s="63" t="s">
        <v>676</v>
      </c>
      <c r="D30" s="63" t="s">
        <v>22</v>
      </c>
      <c r="E30" s="64" t="s">
        <v>677</v>
      </c>
      <c r="F30" s="64" t="s">
        <v>678</v>
      </c>
      <c r="G30" s="63">
        <v>108</v>
      </c>
      <c r="H30" s="63">
        <v>51</v>
      </c>
      <c r="I30" s="63">
        <f t="shared" si="0"/>
        <v>54</v>
      </c>
      <c r="J30" s="53">
        <f t="shared" si="1"/>
        <v>27</v>
      </c>
      <c r="K30" s="54">
        <v>93.4</v>
      </c>
      <c r="L30" s="54">
        <f>K30*(83.96/86.25)</f>
        <v>90.92016231884058</v>
      </c>
      <c r="M30" s="54">
        <f t="shared" si="2"/>
        <v>45.46008115942029</v>
      </c>
      <c r="N30" s="54">
        <f t="shared" si="3"/>
        <v>72.4600811594203</v>
      </c>
      <c r="O30" s="55">
        <f t="shared" si="4"/>
        <v>27</v>
      </c>
      <c r="P30" s="63">
        <v>15779077697</v>
      </c>
      <c r="Q30" s="63"/>
      <c r="R30" s="65" t="s">
        <v>44</v>
      </c>
      <c r="S30" s="65"/>
      <c r="T30" s="66">
        <v>16</v>
      </c>
    </row>
    <row r="31" spans="1:20" ht="19.5" customHeight="1">
      <c r="A31" s="61">
        <v>39</v>
      </c>
      <c r="B31" s="62" t="s">
        <v>522</v>
      </c>
      <c r="C31" s="63" t="s">
        <v>637</v>
      </c>
      <c r="D31" s="63" t="s">
        <v>22</v>
      </c>
      <c r="E31" s="64" t="s">
        <v>638</v>
      </c>
      <c r="F31" s="64" t="s">
        <v>639</v>
      </c>
      <c r="G31" s="63">
        <v>111.5</v>
      </c>
      <c r="H31" s="63">
        <v>38</v>
      </c>
      <c r="I31" s="63">
        <f t="shared" si="0"/>
        <v>55.75</v>
      </c>
      <c r="J31" s="53">
        <f t="shared" si="1"/>
        <v>27.875</v>
      </c>
      <c r="K31" s="54">
        <v>91.4</v>
      </c>
      <c r="L31" s="54">
        <f>K31*(83.96/86.25)</f>
        <v>88.97326376811594</v>
      </c>
      <c r="M31" s="54">
        <f t="shared" si="2"/>
        <v>44.48663188405797</v>
      </c>
      <c r="N31" s="54">
        <f t="shared" si="3"/>
        <v>72.36163188405797</v>
      </c>
      <c r="O31" s="55">
        <f t="shared" si="4"/>
        <v>28</v>
      </c>
      <c r="P31" s="63">
        <v>18270728279</v>
      </c>
      <c r="Q31" s="63"/>
      <c r="R31" s="65" t="s">
        <v>44</v>
      </c>
      <c r="S31" s="65"/>
      <c r="T31" s="66">
        <v>8</v>
      </c>
    </row>
    <row r="32" spans="1:20" ht="19.5" customHeight="1">
      <c r="A32" s="61">
        <v>51</v>
      </c>
      <c r="B32" s="62" t="s">
        <v>522</v>
      </c>
      <c r="C32" s="63" t="s">
        <v>673</v>
      </c>
      <c r="D32" s="63" t="s">
        <v>22</v>
      </c>
      <c r="E32" s="64" t="s">
        <v>674</v>
      </c>
      <c r="F32" s="64" t="s">
        <v>675</v>
      </c>
      <c r="G32" s="63">
        <v>108</v>
      </c>
      <c r="H32" s="63">
        <v>51</v>
      </c>
      <c r="I32" s="63">
        <f t="shared" si="0"/>
        <v>54</v>
      </c>
      <c r="J32" s="53">
        <f t="shared" si="1"/>
        <v>27</v>
      </c>
      <c r="K32" s="54">
        <v>87.8</v>
      </c>
      <c r="L32" s="54">
        <f>K32*(83.96/81.37)</f>
        <v>90.59466633894554</v>
      </c>
      <c r="M32" s="54">
        <f t="shared" si="2"/>
        <v>45.29733316947277</v>
      </c>
      <c r="N32" s="54">
        <f t="shared" si="3"/>
        <v>72.29733316947278</v>
      </c>
      <c r="O32" s="55">
        <f t="shared" si="4"/>
        <v>29</v>
      </c>
      <c r="P32" s="63">
        <v>18770185722</v>
      </c>
      <c r="Q32" s="63"/>
      <c r="R32" s="65" t="s">
        <v>29</v>
      </c>
      <c r="S32" s="65"/>
      <c r="T32" s="66">
        <v>3</v>
      </c>
    </row>
    <row r="33" spans="1:20" ht="19.5" customHeight="1">
      <c r="A33" s="61">
        <v>29</v>
      </c>
      <c r="B33" s="62" t="s">
        <v>522</v>
      </c>
      <c r="C33" s="63" t="s">
        <v>607</v>
      </c>
      <c r="D33" s="63" t="s">
        <v>22</v>
      </c>
      <c r="E33" s="64" t="s">
        <v>608</v>
      </c>
      <c r="F33" s="64" t="s">
        <v>609</v>
      </c>
      <c r="G33" s="63">
        <v>115.5</v>
      </c>
      <c r="H33" s="63">
        <v>29</v>
      </c>
      <c r="I33" s="63">
        <f t="shared" si="0"/>
        <v>57.75</v>
      </c>
      <c r="J33" s="53">
        <f t="shared" si="1"/>
        <v>28.875</v>
      </c>
      <c r="K33" s="54">
        <v>84</v>
      </c>
      <c r="L33" s="54">
        <f>K33*(83.96/81.37)</f>
        <v>86.67371267051738</v>
      </c>
      <c r="M33" s="54">
        <f t="shared" si="2"/>
        <v>43.33685633525869</v>
      </c>
      <c r="N33" s="54">
        <f t="shared" si="3"/>
        <v>72.21185633525869</v>
      </c>
      <c r="O33" s="55">
        <f t="shared" si="4"/>
        <v>30</v>
      </c>
      <c r="P33" s="63">
        <v>18146682356</v>
      </c>
      <c r="Q33" s="63"/>
      <c r="R33" s="65" t="s">
        <v>29</v>
      </c>
      <c r="S33" s="65"/>
      <c r="T33" s="66">
        <v>12</v>
      </c>
    </row>
    <row r="34" spans="1:20" ht="19.5" customHeight="1">
      <c r="A34" s="61">
        <v>40</v>
      </c>
      <c r="B34" s="62" t="s">
        <v>522</v>
      </c>
      <c r="C34" s="63" t="s">
        <v>640</v>
      </c>
      <c r="D34" s="63" t="s">
        <v>22</v>
      </c>
      <c r="E34" s="64" t="s">
        <v>641</v>
      </c>
      <c r="F34" s="64" t="s">
        <v>642</v>
      </c>
      <c r="G34" s="63">
        <v>110.5</v>
      </c>
      <c r="H34" s="63">
        <v>40</v>
      </c>
      <c r="I34" s="63">
        <f t="shared" si="0"/>
        <v>55.25</v>
      </c>
      <c r="J34" s="53">
        <f t="shared" si="1"/>
        <v>27.625</v>
      </c>
      <c r="K34" s="54">
        <v>91.2</v>
      </c>
      <c r="L34" s="54">
        <f>K34*(83.96/86.25)</f>
        <v>88.77857391304347</v>
      </c>
      <c r="M34" s="54">
        <f t="shared" si="2"/>
        <v>44.38928695652174</v>
      </c>
      <c r="N34" s="54">
        <f t="shared" si="3"/>
        <v>72.01428695652174</v>
      </c>
      <c r="O34" s="55">
        <f t="shared" si="4"/>
        <v>31</v>
      </c>
      <c r="P34" s="63">
        <v>15879123625</v>
      </c>
      <c r="Q34" s="63"/>
      <c r="R34" s="65" t="s">
        <v>44</v>
      </c>
      <c r="S34" s="65"/>
      <c r="T34" s="66">
        <v>15</v>
      </c>
    </row>
    <row r="35" spans="1:20" ht="19.5" customHeight="1">
      <c r="A35" s="61">
        <v>19</v>
      </c>
      <c r="B35" s="62" t="s">
        <v>522</v>
      </c>
      <c r="C35" s="63" t="s">
        <v>577</v>
      </c>
      <c r="D35" s="63" t="s">
        <v>22</v>
      </c>
      <c r="E35" s="64" t="s">
        <v>578</v>
      </c>
      <c r="F35" s="64" t="s">
        <v>579</v>
      </c>
      <c r="G35" s="63">
        <v>122</v>
      </c>
      <c r="H35" s="63">
        <v>19</v>
      </c>
      <c r="I35" s="63">
        <f t="shared" si="0"/>
        <v>61</v>
      </c>
      <c r="J35" s="53">
        <f t="shared" si="1"/>
        <v>30.5</v>
      </c>
      <c r="K35" s="54">
        <v>83.2</v>
      </c>
      <c r="L35" s="54">
        <f>K35*(83.96/84.25)</f>
        <v>82.91361424332344</v>
      </c>
      <c r="M35" s="54">
        <f t="shared" si="2"/>
        <v>41.45680712166172</v>
      </c>
      <c r="N35" s="54">
        <f t="shared" si="3"/>
        <v>71.95680712166171</v>
      </c>
      <c r="O35" s="55">
        <f t="shared" si="4"/>
        <v>32</v>
      </c>
      <c r="P35" s="63">
        <v>15779050157</v>
      </c>
      <c r="Q35" s="63"/>
      <c r="R35" s="65" t="s">
        <v>37</v>
      </c>
      <c r="S35" s="65"/>
      <c r="T35" s="66">
        <v>1</v>
      </c>
    </row>
    <row r="36" spans="1:20" ht="19.5" customHeight="1">
      <c r="A36" s="61">
        <v>42</v>
      </c>
      <c r="B36" s="62" t="s">
        <v>522</v>
      </c>
      <c r="C36" s="63" t="s">
        <v>646</v>
      </c>
      <c r="D36" s="63" t="s">
        <v>22</v>
      </c>
      <c r="E36" s="64" t="s">
        <v>647</v>
      </c>
      <c r="F36" s="64" t="s">
        <v>648</v>
      </c>
      <c r="G36" s="63">
        <v>110.5</v>
      </c>
      <c r="H36" s="63">
        <v>42</v>
      </c>
      <c r="I36" s="63">
        <f aca="true" t="shared" si="5" ref="I36:I67">G36/2</f>
        <v>55.25</v>
      </c>
      <c r="J36" s="53">
        <f aca="true" t="shared" si="6" ref="J36:J67">I36/2</f>
        <v>27.625</v>
      </c>
      <c r="K36" s="54">
        <v>88.8</v>
      </c>
      <c r="L36" s="54">
        <f>K36*(83.96/84.25)</f>
        <v>88.49433827893174</v>
      </c>
      <c r="M36" s="54">
        <f aca="true" t="shared" si="7" ref="M36:M67">L36*0.5</f>
        <v>44.24716913946587</v>
      </c>
      <c r="N36" s="54">
        <f aca="true" t="shared" si="8" ref="N36:N67">J36+M36</f>
        <v>71.87216913946587</v>
      </c>
      <c r="O36" s="55">
        <f aca="true" t="shared" si="9" ref="O36:O67">RANK(N36,N$4:N$104)</f>
        <v>33</v>
      </c>
      <c r="P36" s="63">
        <v>15083764194</v>
      </c>
      <c r="Q36" s="63"/>
      <c r="R36" s="65" t="s">
        <v>33</v>
      </c>
      <c r="S36" s="65"/>
      <c r="T36" s="66">
        <v>5</v>
      </c>
    </row>
    <row r="37" spans="1:20" ht="19.5" customHeight="1">
      <c r="A37" s="61">
        <v>25</v>
      </c>
      <c r="B37" s="62" t="s">
        <v>522</v>
      </c>
      <c r="C37" s="63" t="s">
        <v>595</v>
      </c>
      <c r="D37" s="63" t="s">
        <v>22</v>
      </c>
      <c r="E37" s="64" t="s">
        <v>596</v>
      </c>
      <c r="F37" s="64" t="s">
        <v>597</v>
      </c>
      <c r="G37" s="63">
        <v>117.5</v>
      </c>
      <c r="H37" s="63">
        <v>25</v>
      </c>
      <c r="I37" s="63">
        <f t="shared" si="5"/>
        <v>58.75</v>
      </c>
      <c r="J37" s="53">
        <f t="shared" si="6"/>
        <v>29.375</v>
      </c>
      <c r="K37" s="54">
        <v>87</v>
      </c>
      <c r="L37" s="54">
        <f>K37*(83.96/86.25)</f>
        <v>84.69008695652172</v>
      </c>
      <c r="M37" s="54">
        <f t="shared" si="7"/>
        <v>42.34504347826086</v>
      </c>
      <c r="N37" s="54">
        <f t="shared" si="8"/>
        <v>71.72004347826086</v>
      </c>
      <c r="O37" s="55">
        <f t="shared" si="9"/>
        <v>34</v>
      </c>
      <c r="P37" s="63">
        <v>18296159169</v>
      </c>
      <c r="Q37" s="63"/>
      <c r="R37" s="65" t="s">
        <v>44</v>
      </c>
      <c r="S37" s="65"/>
      <c r="T37" s="66">
        <v>14</v>
      </c>
    </row>
    <row r="38" spans="1:20" ht="19.5" customHeight="1">
      <c r="A38" s="61">
        <v>33</v>
      </c>
      <c r="B38" s="62" t="s">
        <v>522</v>
      </c>
      <c r="C38" s="63" t="s">
        <v>619</v>
      </c>
      <c r="D38" s="63" t="s">
        <v>22</v>
      </c>
      <c r="E38" s="64" t="s">
        <v>620</v>
      </c>
      <c r="F38" s="64" t="s">
        <v>621</v>
      </c>
      <c r="G38" s="63">
        <v>113.5</v>
      </c>
      <c r="H38" s="63">
        <v>33</v>
      </c>
      <c r="I38" s="63">
        <f t="shared" si="5"/>
        <v>56.75</v>
      </c>
      <c r="J38" s="56">
        <f t="shared" si="6"/>
        <v>28.375</v>
      </c>
      <c r="K38" s="54">
        <v>84</v>
      </c>
      <c r="L38" s="57">
        <f>K38*(83.96/81.37)</f>
        <v>86.67371267051738</v>
      </c>
      <c r="M38" s="57">
        <f t="shared" si="7"/>
        <v>43.33685633525869</v>
      </c>
      <c r="N38" s="57">
        <f t="shared" si="8"/>
        <v>71.71185633525869</v>
      </c>
      <c r="O38" s="55">
        <f t="shared" si="9"/>
        <v>35</v>
      </c>
      <c r="P38" s="63">
        <v>15279714876</v>
      </c>
      <c r="Q38" s="63"/>
      <c r="R38" s="65" t="s">
        <v>25</v>
      </c>
      <c r="S38" s="65"/>
      <c r="T38" s="66">
        <v>3</v>
      </c>
    </row>
    <row r="39" spans="1:20" ht="19.5" customHeight="1">
      <c r="A39" s="61">
        <v>50</v>
      </c>
      <c r="B39" s="62" t="s">
        <v>522</v>
      </c>
      <c r="C39" s="63" t="s">
        <v>670</v>
      </c>
      <c r="D39" s="63" t="s">
        <v>22</v>
      </c>
      <c r="E39" s="64" t="s">
        <v>671</v>
      </c>
      <c r="F39" s="64" t="s">
        <v>672</v>
      </c>
      <c r="G39" s="63">
        <v>108.5</v>
      </c>
      <c r="H39" s="63">
        <v>49</v>
      </c>
      <c r="I39" s="63">
        <f t="shared" si="5"/>
        <v>54.25</v>
      </c>
      <c r="J39" s="56">
        <f t="shared" si="6"/>
        <v>27.125</v>
      </c>
      <c r="K39" s="54">
        <v>91.6</v>
      </c>
      <c r="L39" s="57">
        <f>K39*(83.96/86.25)</f>
        <v>89.1679536231884</v>
      </c>
      <c r="M39" s="57">
        <f t="shared" si="7"/>
        <v>44.5839768115942</v>
      </c>
      <c r="N39" s="57">
        <f t="shared" si="8"/>
        <v>71.7089768115942</v>
      </c>
      <c r="O39" s="55">
        <f t="shared" si="9"/>
        <v>36</v>
      </c>
      <c r="P39" s="63">
        <v>15179236853</v>
      </c>
      <c r="Q39" s="63"/>
      <c r="R39" s="65" t="s">
        <v>44</v>
      </c>
      <c r="S39" s="65"/>
      <c r="T39" s="66">
        <v>1</v>
      </c>
    </row>
    <row r="40" spans="1:20" ht="19.5" customHeight="1">
      <c r="A40" s="61">
        <v>31</v>
      </c>
      <c r="B40" s="62" t="s">
        <v>522</v>
      </c>
      <c r="C40" s="63" t="s">
        <v>613</v>
      </c>
      <c r="D40" s="63" t="s">
        <v>22</v>
      </c>
      <c r="E40" s="64" t="s">
        <v>614</v>
      </c>
      <c r="F40" s="64" t="s">
        <v>615</v>
      </c>
      <c r="G40" s="63">
        <v>115</v>
      </c>
      <c r="H40" s="63">
        <v>30</v>
      </c>
      <c r="I40" s="63">
        <f t="shared" si="5"/>
        <v>57.5</v>
      </c>
      <c r="J40" s="53">
        <f t="shared" si="6"/>
        <v>28.75</v>
      </c>
      <c r="K40" s="54">
        <v>83.1</v>
      </c>
      <c r="L40" s="54">
        <f>K40*(83.96/81.37)</f>
        <v>85.74506574904754</v>
      </c>
      <c r="M40" s="54">
        <f t="shared" si="7"/>
        <v>42.87253287452377</v>
      </c>
      <c r="N40" s="54">
        <f t="shared" si="8"/>
        <v>71.62253287452377</v>
      </c>
      <c r="O40" s="55">
        <f t="shared" si="9"/>
        <v>37</v>
      </c>
      <c r="P40" s="63">
        <v>18607971326</v>
      </c>
      <c r="Q40" s="63"/>
      <c r="R40" s="65" t="s">
        <v>25</v>
      </c>
      <c r="S40" s="65"/>
      <c r="T40" s="66">
        <v>1</v>
      </c>
    </row>
    <row r="41" spans="1:20" ht="19.5" customHeight="1">
      <c r="A41" s="61">
        <v>15</v>
      </c>
      <c r="B41" s="62" t="s">
        <v>522</v>
      </c>
      <c r="C41" s="63" t="s">
        <v>565</v>
      </c>
      <c r="D41" s="63" t="s">
        <v>22</v>
      </c>
      <c r="E41" s="64" t="s">
        <v>566</v>
      </c>
      <c r="F41" s="64" t="s">
        <v>567</v>
      </c>
      <c r="G41" s="63">
        <v>126</v>
      </c>
      <c r="H41" s="63">
        <v>14</v>
      </c>
      <c r="I41" s="63">
        <f t="shared" si="5"/>
        <v>63</v>
      </c>
      <c r="J41" s="53">
        <f t="shared" si="6"/>
        <v>31.5</v>
      </c>
      <c r="K41" s="54">
        <v>77.6</v>
      </c>
      <c r="L41" s="54">
        <f>K41*(83.96/81.37)</f>
        <v>80.07000122895414</v>
      </c>
      <c r="M41" s="54">
        <f t="shared" si="7"/>
        <v>40.03500061447707</v>
      </c>
      <c r="N41" s="54">
        <f t="shared" si="8"/>
        <v>71.53500061447707</v>
      </c>
      <c r="O41" s="55">
        <f t="shared" si="9"/>
        <v>38</v>
      </c>
      <c r="P41" s="63">
        <v>18770802803</v>
      </c>
      <c r="Q41" s="63"/>
      <c r="R41" s="65" t="s">
        <v>25</v>
      </c>
      <c r="S41" s="65"/>
      <c r="T41" s="66">
        <v>17</v>
      </c>
    </row>
    <row r="42" spans="1:20" ht="19.5" customHeight="1">
      <c r="A42" s="61">
        <v>54</v>
      </c>
      <c r="B42" s="62" t="s">
        <v>522</v>
      </c>
      <c r="C42" s="63" t="s">
        <v>682</v>
      </c>
      <c r="D42" s="63" t="s">
        <v>22</v>
      </c>
      <c r="E42" s="64" t="s">
        <v>683</v>
      </c>
      <c r="F42" s="64" t="s">
        <v>684</v>
      </c>
      <c r="G42" s="63">
        <v>107.5</v>
      </c>
      <c r="H42" s="63">
        <v>53</v>
      </c>
      <c r="I42" s="63">
        <f t="shared" si="5"/>
        <v>53.75</v>
      </c>
      <c r="J42" s="53">
        <f t="shared" si="6"/>
        <v>26.875</v>
      </c>
      <c r="K42" s="54">
        <v>86.2</v>
      </c>
      <c r="L42" s="54">
        <f>K42*(83.96/81.37)</f>
        <v>88.94373847855474</v>
      </c>
      <c r="M42" s="54">
        <f t="shared" si="7"/>
        <v>44.47186923927737</v>
      </c>
      <c r="N42" s="54">
        <f t="shared" si="8"/>
        <v>71.34686923927737</v>
      </c>
      <c r="O42" s="55">
        <f t="shared" si="9"/>
        <v>39</v>
      </c>
      <c r="P42" s="63">
        <v>18370958158</v>
      </c>
      <c r="Q42" s="63"/>
      <c r="R42" s="65" t="s">
        <v>29</v>
      </c>
      <c r="S42" s="65"/>
      <c r="T42" s="66">
        <v>7</v>
      </c>
    </row>
    <row r="43" spans="1:20" ht="19.5" customHeight="1">
      <c r="A43" s="61">
        <v>30</v>
      </c>
      <c r="B43" s="62" t="s">
        <v>522</v>
      </c>
      <c r="C43" s="63" t="s">
        <v>610</v>
      </c>
      <c r="D43" s="63" t="s">
        <v>410</v>
      </c>
      <c r="E43" s="64" t="s">
        <v>611</v>
      </c>
      <c r="F43" s="64" t="s">
        <v>612</v>
      </c>
      <c r="G43" s="63">
        <v>115</v>
      </c>
      <c r="H43" s="63">
        <v>30</v>
      </c>
      <c r="I43" s="63">
        <f t="shared" si="5"/>
        <v>57.5</v>
      </c>
      <c r="J43" s="53">
        <f t="shared" si="6"/>
        <v>28.75</v>
      </c>
      <c r="K43" s="54">
        <v>87.4</v>
      </c>
      <c r="L43" s="54">
        <f>K43*(83.96/86.25)</f>
        <v>85.07946666666666</v>
      </c>
      <c r="M43" s="54">
        <f t="shared" si="7"/>
        <v>42.53973333333333</v>
      </c>
      <c r="N43" s="54">
        <f t="shared" si="8"/>
        <v>71.28973333333333</v>
      </c>
      <c r="O43" s="55">
        <f t="shared" si="9"/>
        <v>40</v>
      </c>
      <c r="P43" s="63">
        <v>18702501808</v>
      </c>
      <c r="Q43" s="63"/>
      <c r="R43" s="65" t="s">
        <v>48</v>
      </c>
      <c r="S43" s="65"/>
      <c r="T43" s="66">
        <v>3</v>
      </c>
    </row>
    <row r="44" spans="1:20" ht="19.5" customHeight="1">
      <c r="A44" s="61">
        <v>65</v>
      </c>
      <c r="B44" s="62" t="s">
        <v>522</v>
      </c>
      <c r="C44" s="63" t="s">
        <v>715</v>
      </c>
      <c r="D44" s="63" t="s">
        <v>22</v>
      </c>
      <c r="E44" s="64" t="s">
        <v>716</v>
      </c>
      <c r="F44" s="64" t="s">
        <v>717</v>
      </c>
      <c r="G44" s="63">
        <v>105</v>
      </c>
      <c r="H44" s="63">
        <v>65</v>
      </c>
      <c r="I44" s="63">
        <f t="shared" si="5"/>
        <v>52.5</v>
      </c>
      <c r="J44" s="53">
        <f t="shared" si="6"/>
        <v>26.25</v>
      </c>
      <c r="K44" s="54">
        <v>90.3</v>
      </c>
      <c r="L44" s="54">
        <f>K44*(83.96/84.25)</f>
        <v>89.98917507418396</v>
      </c>
      <c r="M44" s="54">
        <f t="shared" si="7"/>
        <v>44.99458753709198</v>
      </c>
      <c r="N44" s="54">
        <f t="shared" si="8"/>
        <v>71.24458753709197</v>
      </c>
      <c r="O44" s="55">
        <f t="shared" si="9"/>
        <v>41</v>
      </c>
      <c r="P44" s="63">
        <v>18770802730</v>
      </c>
      <c r="Q44" s="63"/>
      <c r="R44" s="65" t="s">
        <v>37</v>
      </c>
      <c r="S44" s="65"/>
      <c r="T44" s="66">
        <v>15</v>
      </c>
    </row>
    <row r="45" spans="1:20" ht="19.5" customHeight="1">
      <c r="A45" s="61">
        <v>62</v>
      </c>
      <c r="B45" s="62" t="s">
        <v>522</v>
      </c>
      <c r="C45" s="63" t="s">
        <v>706</v>
      </c>
      <c r="D45" s="63" t="s">
        <v>22</v>
      </c>
      <c r="E45" s="64" t="s">
        <v>707</v>
      </c>
      <c r="F45" s="64" t="s">
        <v>708</v>
      </c>
      <c r="G45" s="63">
        <v>106</v>
      </c>
      <c r="H45" s="63">
        <v>62</v>
      </c>
      <c r="I45" s="63">
        <f t="shared" si="5"/>
        <v>53</v>
      </c>
      <c r="J45" s="53">
        <f t="shared" si="6"/>
        <v>26.5</v>
      </c>
      <c r="K45" s="54">
        <v>86.6</v>
      </c>
      <c r="L45" s="54">
        <f>K45*(83.96/81.37)</f>
        <v>89.35647044365244</v>
      </c>
      <c r="M45" s="54">
        <f t="shared" si="7"/>
        <v>44.67823522182622</v>
      </c>
      <c r="N45" s="54">
        <f t="shared" si="8"/>
        <v>71.17823522182621</v>
      </c>
      <c r="O45" s="55">
        <f t="shared" si="9"/>
        <v>42</v>
      </c>
      <c r="P45" s="63">
        <v>15070716970</v>
      </c>
      <c r="Q45" s="63"/>
      <c r="R45" s="65" t="s">
        <v>29</v>
      </c>
      <c r="S45" s="65"/>
      <c r="T45" s="66">
        <v>13</v>
      </c>
    </row>
    <row r="46" spans="1:20" ht="19.5" customHeight="1">
      <c r="A46" s="61">
        <v>49</v>
      </c>
      <c r="B46" s="62" t="s">
        <v>522</v>
      </c>
      <c r="C46" s="63" t="s">
        <v>667</v>
      </c>
      <c r="D46" s="63" t="s">
        <v>22</v>
      </c>
      <c r="E46" s="64" t="s">
        <v>668</v>
      </c>
      <c r="F46" s="64" t="s">
        <v>669</v>
      </c>
      <c r="G46" s="63">
        <v>108.5</v>
      </c>
      <c r="H46" s="63">
        <v>49</v>
      </c>
      <c r="I46" s="63">
        <f t="shared" si="5"/>
        <v>54.25</v>
      </c>
      <c r="J46" s="53">
        <f t="shared" si="6"/>
        <v>27.125</v>
      </c>
      <c r="K46" s="54">
        <v>88.4</v>
      </c>
      <c r="L46" s="54">
        <f>K46*(83.96/84.25)</f>
        <v>88.09571513353116</v>
      </c>
      <c r="M46" s="54">
        <f t="shared" si="7"/>
        <v>44.04785756676558</v>
      </c>
      <c r="N46" s="54">
        <f t="shared" si="8"/>
        <v>71.17285756676557</v>
      </c>
      <c r="O46" s="55">
        <f t="shared" si="9"/>
        <v>43</v>
      </c>
      <c r="P46" s="63">
        <v>15070788825</v>
      </c>
      <c r="Q46" s="63"/>
      <c r="R46" s="65" t="s">
        <v>33</v>
      </c>
      <c r="S46" s="65"/>
      <c r="T46" s="66">
        <v>12</v>
      </c>
    </row>
    <row r="47" spans="1:20" ht="19.5" customHeight="1">
      <c r="A47" s="61">
        <v>23</v>
      </c>
      <c r="B47" s="62" t="s">
        <v>522</v>
      </c>
      <c r="C47" s="63" t="s">
        <v>589</v>
      </c>
      <c r="D47" s="63" t="s">
        <v>22</v>
      </c>
      <c r="E47" s="64" t="s">
        <v>590</v>
      </c>
      <c r="F47" s="64" t="s">
        <v>591</v>
      </c>
      <c r="G47" s="63">
        <v>119</v>
      </c>
      <c r="H47" s="63">
        <v>22</v>
      </c>
      <c r="I47" s="63">
        <f t="shared" si="5"/>
        <v>59.5</v>
      </c>
      <c r="J47" s="53">
        <f t="shared" si="6"/>
        <v>29.75</v>
      </c>
      <c r="K47" s="54">
        <v>80.2</v>
      </c>
      <c r="L47" s="54">
        <f>K47*(83.96/81.37)</f>
        <v>82.75275900208922</v>
      </c>
      <c r="M47" s="54">
        <f t="shared" si="7"/>
        <v>41.37637950104461</v>
      </c>
      <c r="N47" s="54">
        <f t="shared" si="8"/>
        <v>71.12637950104461</v>
      </c>
      <c r="O47" s="55">
        <f t="shared" si="9"/>
        <v>44</v>
      </c>
      <c r="P47" s="63">
        <v>18370965266</v>
      </c>
      <c r="Q47" s="63"/>
      <c r="R47" s="65" t="s">
        <v>25</v>
      </c>
      <c r="S47" s="65"/>
      <c r="T47" s="66">
        <v>5</v>
      </c>
    </row>
    <row r="48" spans="1:20" ht="19.5" customHeight="1">
      <c r="A48" s="61">
        <v>61</v>
      </c>
      <c r="B48" s="62" t="s">
        <v>522</v>
      </c>
      <c r="C48" s="63" t="s">
        <v>703</v>
      </c>
      <c r="D48" s="63" t="s">
        <v>22</v>
      </c>
      <c r="E48" s="64" t="s">
        <v>704</v>
      </c>
      <c r="F48" s="64" t="s">
        <v>705</v>
      </c>
      <c r="G48" s="63">
        <v>106.5</v>
      </c>
      <c r="H48" s="63">
        <v>60</v>
      </c>
      <c r="I48" s="63">
        <f t="shared" si="5"/>
        <v>53.25</v>
      </c>
      <c r="J48" s="53">
        <f t="shared" si="6"/>
        <v>26.625</v>
      </c>
      <c r="K48" s="54">
        <v>91.2</v>
      </c>
      <c r="L48" s="54">
        <f>K48*(83.96/86.25)</f>
        <v>88.77857391304347</v>
      </c>
      <c r="M48" s="54">
        <f t="shared" si="7"/>
        <v>44.38928695652174</v>
      </c>
      <c r="N48" s="54">
        <f t="shared" si="8"/>
        <v>71.01428695652174</v>
      </c>
      <c r="O48" s="55">
        <f t="shared" si="9"/>
        <v>45</v>
      </c>
      <c r="P48" s="63">
        <v>15270760163</v>
      </c>
      <c r="Q48" s="63"/>
      <c r="R48" s="65" t="s">
        <v>48</v>
      </c>
      <c r="S48" s="65"/>
      <c r="T48" s="66">
        <v>8</v>
      </c>
    </row>
    <row r="49" spans="1:20" ht="19.5" customHeight="1">
      <c r="A49" s="61">
        <v>55</v>
      </c>
      <c r="B49" s="62" t="s">
        <v>522</v>
      </c>
      <c r="C49" s="63" t="s">
        <v>685</v>
      </c>
      <c r="D49" s="63" t="s">
        <v>22</v>
      </c>
      <c r="E49" s="64" t="s">
        <v>686</v>
      </c>
      <c r="F49" s="64" t="s">
        <v>687</v>
      </c>
      <c r="G49" s="63">
        <v>107</v>
      </c>
      <c r="H49" s="63">
        <v>55</v>
      </c>
      <c r="I49" s="63">
        <f t="shared" si="5"/>
        <v>53.5</v>
      </c>
      <c r="J49" s="53">
        <f t="shared" si="6"/>
        <v>26.75</v>
      </c>
      <c r="K49" s="54">
        <v>88.3</v>
      </c>
      <c r="L49" s="54">
        <f>K49*(83.96/84.25)</f>
        <v>87.996059347181</v>
      </c>
      <c r="M49" s="54">
        <f t="shared" si="7"/>
        <v>43.9980296735905</v>
      </c>
      <c r="N49" s="54">
        <f t="shared" si="8"/>
        <v>70.74802967359051</v>
      </c>
      <c r="O49" s="55">
        <f t="shared" si="9"/>
        <v>46</v>
      </c>
      <c r="P49" s="63">
        <v>15179091692</v>
      </c>
      <c r="Q49" s="63"/>
      <c r="R49" s="65" t="s">
        <v>37</v>
      </c>
      <c r="S49" s="65"/>
      <c r="T49" s="66">
        <v>16</v>
      </c>
    </row>
    <row r="50" spans="1:20" ht="19.5" customHeight="1">
      <c r="A50" s="61">
        <v>64</v>
      </c>
      <c r="B50" s="62" t="s">
        <v>522</v>
      </c>
      <c r="C50" s="63" t="s">
        <v>712</v>
      </c>
      <c r="D50" s="63" t="s">
        <v>22</v>
      </c>
      <c r="E50" s="64" t="s">
        <v>713</v>
      </c>
      <c r="F50" s="64" t="s">
        <v>714</v>
      </c>
      <c r="G50" s="63">
        <v>105.5</v>
      </c>
      <c r="H50" s="63">
        <v>63</v>
      </c>
      <c r="I50" s="63">
        <f t="shared" si="5"/>
        <v>52.75</v>
      </c>
      <c r="J50" s="53">
        <f t="shared" si="6"/>
        <v>26.375</v>
      </c>
      <c r="K50" s="54">
        <v>85.6</v>
      </c>
      <c r="L50" s="54">
        <f>K50*(83.96/81.37)</f>
        <v>88.32464053090818</v>
      </c>
      <c r="M50" s="54">
        <f t="shared" si="7"/>
        <v>44.16232026545409</v>
      </c>
      <c r="N50" s="54">
        <f t="shared" si="8"/>
        <v>70.5373202654541</v>
      </c>
      <c r="O50" s="55">
        <f t="shared" si="9"/>
        <v>47</v>
      </c>
      <c r="P50" s="63">
        <v>18870495239</v>
      </c>
      <c r="Q50" s="63"/>
      <c r="R50" s="65" t="s">
        <v>25</v>
      </c>
      <c r="S50" s="65"/>
      <c r="T50" s="66">
        <v>16</v>
      </c>
    </row>
    <row r="51" spans="1:20" ht="19.5" customHeight="1">
      <c r="A51" s="61">
        <v>36</v>
      </c>
      <c r="B51" s="62" t="s">
        <v>522</v>
      </c>
      <c r="C51" s="63" t="s">
        <v>628</v>
      </c>
      <c r="D51" s="63" t="s">
        <v>22</v>
      </c>
      <c r="E51" s="64" t="s">
        <v>629</v>
      </c>
      <c r="F51" s="64" t="s">
        <v>630</v>
      </c>
      <c r="G51" s="63">
        <v>112</v>
      </c>
      <c r="H51" s="63">
        <v>36</v>
      </c>
      <c r="I51" s="63">
        <f t="shared" si="5"/>
        <v>56</v>
      </c>
      <c r="J51" s="53">
        <f t="shared" si="6"/>
        <v>28</v>
      </c>
      <c r="K51" s="54">
        <v>84.9</v>
      </c>
      <c r="L51" s="54">
        <f>K51*(83.96/84.25)</f>
        <v>84.60776261127596</v>
      </c>
      <c r="M51" s="54">
        <f t="shared" si="7"/>
        <v>42.30388130563798</v>
      </c>
      <c r="N51" s="54">
        <f t="shared" si="8"/>
        <v>70.30388130563799</v>
      </c>
      <c r="O51" s="55">
        <f t="shared" si="9"/>
        <v>48</v>
      </c>
      <c r="P51" s="63">
        <v>18270971024</v>
      </c>
      <c r="Q51" s="63"/>
      <c r="R51" s="65" t="s">
        <v>37</v>
      </c>
      <c r="S51" s="65"/>
      <c r="T51" s="66">
        <v>18</v>
      </c>
    </row>
    <row r="52" spans="1:20" ht="19.5" customHeight="1">
      <c r="A52" s="61">
        <v>43</v>
      </c>
      <c r="B52" s="62" t="s">
        <v>522</v>
      </c>
      <c r="C52" s="63" t="s">
        <v>649</v>
      </c>
      <c r="D52" s="63" t="s">
        <v>22</v>
      </c>
      <c r="E52" s="64" t="s">
        <v>650</v>
      </c>
      <c r="F52" s="64" t="s">
        <v>651</v>
      </c>
      <c r="G52" s="63">
        <v>110</v>
      </c>
      <c r="H52" s="63">
        <v>43</v>
      </c>
      <c r="I52" s="63">
        <f t="shared" si="5"/>
        <v>55</v>
      </c>
      <c r="J52" s="53">
        <f t="shared" si="6"/>
        <v>27.5</v>
      </c>
      <c r="K52" s="54">
        <v>85.7</v>
      </c>
      <c r="L52" s="54">
        <f>K52*(83.96/84.25)</f>
        <v>85.40500890207714</v>
      </c>
      <c r="M52" s="54">
        <f t="shared" si="7"/>
        <v>42.70250445103857</v>
      </c>
      <c r="N52" s="54">
        <f t="shared" si="8"/>
        <v>70.20250445103858</v>
      </c>
      <c r="O52" s="55">
        <f t="shared" si="9"/>
        <v>49</v>
      </c>
      <c r="P52" s="63">
        <v>15180204099</v>
      </c>
      <c r="Q52" s="63"/>
      <c r="R52" s="65" t="s">
        <v>33</v>
      </c>
      <c r="S52" s="65"/>
      <c r="T52" s="66">
        <v>6</v>
      </c>
    </row>
    <row r="53" spans="1:20" ht="19.5" customHeight="1">
      <c r="A53" s="61">
        <v>81</v>
      </c>
      <c r="B53" s="62" t="s">
        <v>522</v>
      </c>
      <c r="C53" s="63" t="s">
        <v>762</v>
      </c>
      <c r="D53" s="63" t="s">
        <v>22</v>
      </c>
      <c r="E53" s="64" t="s">
        <v>763</v>
      </c>
      <c r="F53" s="64" t="s">
        <v>764</v>
      </c>
      <c r="G53" s="63">
        <v>100</v>
      </c>
      <c r="H53" s="63">
        <v>82</v>
      </c>
      <c r="I53" s="63">
        <f t="shared" si="5"/>
        <v>50</v>
      </c>
      <c r="J53" s="53">
        <f t="shared" si="6"/>
        <v>25</v>
      </c>
      <c r="K53" s="54">
        <v>92</v>
      </c>
      <c r="L53" s="54">
        <f>K53*(83.96/86.25)</f>
        <v>89.55733333333332</v>
      </c>
      <c r="M53" s="54">
        <f t="shared" si="7"/>
        <v>44.77866666666666</v>
      </c>
      <c r="N53" s="54">
        <f t="shared" si="8"/>
        <v>69.77866666666665</v>
      </c>
      <c r="O53" s="55">
        <f t="shared" si="9"/>
        <v>50</v>
      </c>
      <c r="P53" s="63">
        <v>13870797709</v>
      </c>
      <c r="Q53" s="63"/>
      <c r="R53" s="65" t="s">
        <v>48</v>
      </c>
      <c r="S53" s="65"/>
      <c r="T53" s="66">
        <v>11</v>
      </c>
    </row>
    <row r="54" spans="1:20" ht="19.5" customHeight="1">
      <c r="A54" s="61">
        <v>73</v>
      </c>
      <c r="B54" s="62" t="s">
        <v>522</v>
      </c>
      <c r="C54" s="63" t="s">
        <v>230</v>
      </c>
      <c r="D54" s="63" t="s">
        <v>22</v>
      </c>
      <c r="E54" s="64" t="s">
        <v>739</v>
      </c>
      <c r="F54" s="64" t="s">
        <v>740</v>
      </c>
      <c r="G54" s="63">
        <v>103</v>
      </c>
      <c r="H54" s="63">
        <v>73</v>
      </c>
      <c r="I54" s="63">
        <f t="shared" si="5"/>
        <v>51.5</v>
      </c>
      <c r="J54" s="53">
        <f t="shared" si="6"/>
        <v>25.75</v>
      </c>
      <c r="K54" s="54">
        <v>88.3</v>
      </c>
      <c r="L54" s="54">
        <f>K54*(83.96/84.25)</f>
        <v>87.996059347181</v>
      </c>
      <c r="M54" s="54">
        <f t="shared" si="7"/>
        <v>43.9980296735905</v>
      </c>
      <c r="N54" s="54">
        <f t="shared" si="8"/>
        <v>69.74802967359051</v>
      </c>
      <c r="O54" s="55">
        <f t="shared" si="9"/>
        <v>51</v>
      </c>
      <c r="P54" s="63">
        <v>18770802899</v>
      </c>
      <c r="Q54" s="63"/>
      <c r="R54" s="65" t="s">
        <v>33</v>
      </c>
      <c r="S54" s="65"/>
      <c r="T54" s="66">
        <v>10</v>
      </c>
    </row>
    <row r="55" spans="1:20" ht="19.5" customHeight="1">
      <c r="A55" s="61">
        <v>34</v>
      </c>
      <c r="B55" s="62" t="s">
        <v>522</v>
      </c>
      <c r="C55" s="63" t="s">
        <v>622</v>
      </c>
      <c r="D55" s="63" t="s">
        <v>410</v>
      </c>
      <c r="E55" s="64" t="s">
        <v>623</v>
      </c>
      <c r="F55" s="64" t="s">
        <v>624</v>
      </c>
      <c r="G55" s="63">
        <v>113.5</v>
      </c>
      <c r="H55" s="63">
        <v>33</v>
      </c>
      <c r="I55" s="63">
        <f t="shared" si="5"/>
        <v>56.75</v>
      </c>
      <c r="J55" s="53">
        <f t="shared" si="6"/>
        <v>28.375</v>
      </c>
      <c r="K55" s="54">
        <v>84.8</v>
      </c>
      <c r="L55" s="54">
        <f>K55*(83.96/86.25)</f>
        <v>82.54849855072463</v>
      </c>
      <c r="M55" s="54">
        <f t="shared" si="7"/>
        <v>41.274249275362315</v>
      </c>
      <c r="N55" s="54">
        <f t="shared" si="8"/>
        <v>69.64924927536231</v>
      </c>
      <c r="O55" s="55">
        <f t="shared" si="9"/>
        <v>52</v>
      </c>
      <c r="P55" s="63">
        <v>15727648995</v>
      </c>
      <c r="Q55" s="63"/>
      <c r="R55" s="65" t="s">
        <v>44</v>
      </c>
      <c r="S55" s="65"/>
      <c r="T55" s="66">
        <v>7</v>
      </c>
    </row>
    <row r="56" spans="1:20" ht="19.5" customHeight="1">
      <c r="A56" s="61">
        <v>79</v>
      </c>
      <c r="B56" s="62" t="s">
        <v>522</v>
      </c>
      <c r="C56" s="63" t="s">
        <v>756</v>
      </c>
      <c r="D56" s="63" t="s">
        <v>410</v>
      </c>
      <c r="E56" s="64" t="s">
        <v>757</v>
      </c>
      <c r="F56" s="64" t="s">
        <v>758</v>
      </c>
      <c r="G56" s="63">
        <v>101.5</v>
      </c>
      <c r="H56" s="63">
        <v>80</v>
      </c>
      <c r="I56" s="63">
        <f t="shared" si="5"/>
        <v>50.75</v>
      </c>
      <c r="J56" s="53">
        <f t="shared" si="6"/>
        <v>25.375</v>
      </c>
      <c r="K56" s="54">
        <v>88.6</v>
      </c>
      <c r="L56" s="54">
        <f>K56*(83.96/84.25)</f>
        <v>88.29502670623144</v>
      </c>
      <c r="M56" s="54">
        <f t="shared" si="7"/>
        <v>44.14751335311572</v>
      </c>
      <c r="N56" s="54">
        <f t="shared" si="8"/>
        <v>69.52251335311573</v>
      </c>
      <c r="O56" s="55">
        <f t="shared" si="9"/>
        <v>53</v>
      </c>
      <c r="P56" s="63">
        <v>18707019167</v>
      </c>
      <c r="Q56" s="63"/>
      <c r="R56" s="65" t="s">
        <v>37</v>
      </c>
      <c r="S56" s="65"/>
      <c r="T56" s="66">
        <v>6</v>
      </c>
    </row>
    <row r="57" spans="1:20" ht="19.5" customHeight="1">
      <c r="A57" s="61">
        <v>60</v>
      </c>
      <c r="B57" s="62" t="s">
        <v>522</v>
      </c>
      <c r="C57" s="63" t="s">
        <v>700</v>
      </c>
      <c r="D57" s="63" t="s">
        <v>22</v>
      </c>
      <c r="E57" s="64" t="s">
        <v>701</v>
      </c>
      <c r="F57" s="64" t="s">
        <v>702</v>
      </c>
      <c r="G57" s="63">
        <v>106.5</v>
      </c>
      <c r="H57" s="63">
        <v>60</v>
      </c>
      <c r="I57" s="63">
        <f t="shared" si="5"/>
        <v>53.25</v>
      </c>
      <c r="J57" s="53">
        <f t="shared" si="6"/>
        <v>26.625</v>
      </c>
      <c r="K57" s="54">
        <v>82.5</v>
      </c>
      <c r="L57" s="54">
        <f>K57*(83.96/81.37)</f>
        <v>85.125967801401</v>
      </c>
      <c r="M57" s="54">
        <f t="shared" si="7"/>
        <v>42.5629839007005</v>
      </c>
      <c r="N57" s="54">
        <f t="shared" si="8"/>
        <v>69.1879839007005</v>
      </c>
      <c r="O57" s="55">
        <f t="shared" si="9"/>
        <v>54</v>
      </c>
      <c r="P57" s="63">
        <v>18967956113</v>
      </c>
      <c r="Q57" s="63"/>
      <c r="R57" s="65" t="s">
        <v>25</v>
      </c>
      <c r="S57" s="65"/>
      <c r="T57" s="66">
        <v>15</v>
      </c>
    </row>
    <row r="58" spans="1:20" ht="19.5" customHeight="1">
      <c r="A58" s="61">
        <v>21</v>
      </c>
      <c r="B58" s="62" t="s">
        <v>522</v>
      </c>
      <c r="C58" s="63" t="s">
        <v>583</v>
      </c>
      <c r="D58" s="63" t="s">
        <v>410</v>
      </c>
      <c r="E58" s="64" t="s">
        <v>584</v>
      </c>
      <c r="F58" s="64" t="s">
        <v>585</v>
      </c>
      <c r="G58" s="63">
        <v>120</v>
      </c>
      <c r="H58" s="63">
        <v>21</v>
      </c>
      <c r="I58" s="63">
        <f t="shared" si="5"/>
        <v>60</v>
      </c>
      <c r="J58" s="53">
        <f t="shared" si="6"/>
        <v>30</v>
      </c>
      <c r="K58" s="54">
        <v>78.4</v>
      </c>
      <c r="L58" s="54">
        <f>K58*(83.96/84.25)</f>
        <v>78.13013649851632</v>
      </c>
      <c r="M58" s="54">
        <f t="shared" si="7"/>
        <v>39.06506824925816</v>
      </c>
      <c r="N58" s="54">
        <f t="shared" si="8"/>
        <v>69.06506824925816</v>
      </c>
      <c r="O58" s="55">
        <f t="shared" si="9"/>
        <v>55</v>
      </c>
      <c r="P58" s="63">
        <v>15717074358</v>
      </c>
      <c r="Q58" s="63"/>
      <c r="R58" s="65" t="s">
        <v>37</v>
      </c>
      <c r="S58" s="65"/>
      <c r="T58" s="66">
        <v>12</v>
      </c>
    </row>
    <row r="59" spans="1:20" ht="19.5" customHeight="1">
      <c r="A59" s="61">
        <v>58</v>
      </c>
      <c r="B59" s="62" t="s">
        <v>522</v>
      </c>
      <c r="C59" s="63" t="s">
        <v>694</v>
      </c>
      <c r="D59" s="63" t="s">
        <v>22</v>
      </c>
      <c r="E59" s="64" t="s">
        <v>695</v>
      </c>
      <c r="F59" s="64" t="s">
        <v>696</v>
      </c>
      <c r="G59" s="63">
        <v>107</v>
      </c>
      <c r="H59" s="63">
        <v>55</v>
      </c>
      <c r="I59" s="63">
        <f t="shared" si="5"/>
        <v>53.5</v>
      </c>
      <c r="J59" s="53">
        <f t="shared" si="6"/>
        <v>26.75</v>
      </c>
      <c r="K59" s="54">
        <v>82</v>
      </c>
      <c r="L59" s="54">
        <f>K59*(83.96/81.37)</f>
        <v>84.61005284502887</v>
      </c>
      <c r="M59" s="54">
        <f t="shared" si="7"/>
        <v>42.30502642251444</v>
      </c>
      <c r="N59" s="54">
        <f t="shared" si="8"/>
        <v>69.05502642251443</v>
      </c>
      <c r="O59" s="55">
        <f t="shared" si="9"/>
        <v>56</v>
      </c>
      <c r="P59" s="63">
        <v>18720677316</v>
      </c>
      <c r="Q59" s="63"/>
      <c r="R59" s="65" t="s">
        <v>29</v>
      </c>
      <c r="S59" s="65"/>
      <c r="T59" s="66">
        <v>10</v>
      </c>
    </row>
    <row r="60" spans="1:20" ht="19.5" customHeight="1">
      <c r="A60" s="61">
        <v>45</v>
      </c>
      <c r="B60" s="62" t="s">
        <v>522</v>
      </c>
      <c r="C60" s="63" t="s">
        <v>655</v>
      </c>
      <c r="D60" s="63" t="s">
        <v>22</v>
      </c>
      <c r="E60" s="64" t="s">
        <v>656</v>
      </c>
      <c r="F60" s="64" t="s">
        <v>657</v>
      </c>
      <c r="G60" s="63">
        <v>109.5</v>
      </c>
      <c r="H60" s="63">
        <v>45</v>
      </c>
      <c r="I60" s="63">
        <f t="shared" si="5"/>
        <v>54.75</v>
      </c>
      <c r="J60" s="53">
        <f t="shared" si="6"/>
        <v>27.375</v>
      </c>
      <c r="K60" s="54">
        <v>83.3</v>
      </c>
      <c r="L60" s="54">
        <f>K60*(83.96/84.25)</f>
        <v>83.01327002967358</v>
      </c>
      <c r="M60" s="54">
        <f t="shared" si="7"/>
        <v>41.50663501483679</v>
      </c>
      <c r="N60" s="54">
        <f t="shared" si="8"/>
        <v>68.88163501483679</v>
      </c>
      <c r="O60" s="55">
        <f t="shared" si="9"/>
        <v>57</v>
      </c>
      <c r="P60" s="63">
        <v>17779710319</v>
      </c>
      <c r="Q60" s="63"/>
      <c r="R60" s="65" t="s">
        <v>33</v>
      </c>
      <c r="S60" s="65"/>
      <c r="T60" s="66">
        <v>15</v>
      </c>
    </row>
    <row r="61" spans="1:20" ht="19.5" customHeight="1">
      <c r="A61" s="61">
        <v>41</v>
      </c>
      <c r="B61" s="62" t="s">
        <v>522</v>
      </c>
      <c r="C61" s="63" t="s">
        <v>643</v>
      </c>
      <c r="D61" s="63" t="s">
        <v>22</v>
      </c>
      <c r="E61" s="64" t="s">
        <v>644</v>
      </c>
      <c r="F61" s="64" t="s">
        <v>645</v>
      </c>
      <c r="G61" s="63">
        <v>110.5</v>
      </c>
      <c r="H61" s="63">
        <v>40</v>
      </c>
      <c r="I61" s="63">
        <f t="shared" si="5"/>
        <v>55.25</v>
      </c>
      <c r="J61" s="53">
        <f t="shared" si="6"/>
        <v>27.625</v>
      </c>
      <c r="K61" s="54">
        <v>82.3</v>
      </c>
      <c r="L61" s="54">
        <f>K61*(83.96/84.25)</f>
        <v>82.0167121661721</v>
      </c>
      <c r="M61" s="54">
        <f t="shared" si="7"/>
        <v>41.00835608308605</v>
      </c>
      <c r="N61" s="54">
        <f t="shared" si="8"/>
        <v>68.63335608308606</v>
      </c>
      <c r="O61" s="55">
        <f t="shared" si="9"/>
        <v>58</v>
      </c>
      <c r="P61" s="63">
        <v>13766345529</v>
      </c>
      <c r="Q61" s="63"/>
      <c r="R61" s="65" t="s">
        <v>33</v>
      </c>
      <c r="S61" s="65"/>
      <c r="T61" s="66">
        <v>9</v>
      </c>
    </row>
    <row r="62" spans="1:20" ht="19.5" customHeight="1">
      <c r="A62" s="61">
        <v>68</v>
      </c>
      <c r="B62" s="62" t="s">
        <v>522</v>
      </c>
      <c r="C62" s="63" t="s">
        <v>724</v>
      </c>
      <c r="D62" s="63" t="s">
        <v>22</v>
      </c>
      <c r="E62" s="64" t="s">
        <v>725</v>
      </c>
      <c r="F62" s="64" t="s">
        <v>726</v>
      </c>
      <c r="G62" s="63">
        <v>104.5</v>
      </c>
      <c r="H62" s="63">
        <v>68</v>
      </c>
      <c r="I62" s="63">
        <f t="shared" si="5"/>
        <v>52.25</v>
      </c>
      <c r="J62" s="53">
        <f t="shared" si="6"/>
        <v>26.125</v>
      </c>
      <c r="K62" s="54">
        <v>87</v>
      </c>
      <c r="L62" s="54">
        <f>K62*(83.96/86.25)</f>
        <v>84.69008695652172</v>
      </c>
      <c r="M62" s="54">
        <f t="shared" si="7"/>
        <v>42.34504347826086</v>
      </c>
      <c r="N62" s="54">
        <f t="shared" si="8"/>
        <v>68.47004347826086</v>
      </c>
      <c r="O62" s="55">
        <f t="shared" si="9"/>
        <v>59</v>
      </c>
      <c r="P62" s="63">
        <v>18770028428</v>
      </c>
      <c r="Q62" s="63"/>
      <c r="R62" s="65" t="s">
        <v>48</v>
      </c>
      <c r="S62" s="65"/>
      <c r="T62" s="66">
        <v>15</v>
      </c>
    </row>
    <row r="63" spans="1:20" ht="19.5" customHeight="1">
      <c r="A63" s="61">
        <v>46</v>
      </c>
      <c r="B63" s="62" t="s">
        <v>522</v>
      </c>
      <c r="C63" s="63" t="s">
        <v>658</v>
      </c>
      <c r="D63" s="63" t="s">
        <v>410</v>
      </c>
      <c r="E63" s="64" t="s">
        <v>659</v>
      </c>
      <c r="F63" s="64" t="s">
        <v>660</v>
      </c>
      <c r="G63" s="63">
        <v>109.5</v>
      </c>
      <c r="H63" s="63">
        <v>45</v>
      </c>
      <c r="I63" s="63">
        <f t="shared" si="5"/>
        <v>54.75</v>
      </c>
      <c r="J63" s="53">
        <f t="shared" si="6"/>
        <v>27.375</v>
      </c>
      <c r="K63" s="54">
        <v>84.4</v>
      </c>
      <c r="L63" s="54">
        <f>K63*(83.96/86.25)</f>
        <v>82.15911884057971</v>
      </c>
      <c r="M63" s="54">
        <f t="shared" si="7"/>
        <v>41.079559420289854</v>
      </c>
      <c r="N63" s="54">
        <f t="shared" si="8"/>
        <v>68.45455942028985</v>
      </c>
      <c r="O63" s="55">
        <f t="shared" si="9"/>
        <v>60</v>
      </c>
      <c r="P63" s="63">
        <v>13197910873</v>
      </c>
      <c r="Q63" s="63"/>
      <c r="R63" s="65" t="s">
        <v>48</v>
      </c>
      <c r="S63" s="65"/>
      <c r="T63" s="66">
        <v>9</v>
      </c>
    </row>
    <row r="64" spans="1:20" ht="19.5" customHeight="1">
      <c r="A64" s="61">
        <v>48</v>
      </c>
      <c r="B64" s="62" t="s">
        <v>522</v>
      </c>
      <c r="C64" s="63" t="s">
        <v>664</v>
      </c>
      <c r="D64" s="63" t="s">
        <v>22</v>
      </c>
      <c r="E64" s="64" t="s">
        <v>665</v>
      </c>
      <c r="F64" s="64" t="s">
        <v>666</v>
      </c>
      <c r="G64" s="63">
        <v>109</v>
      </c>
      <c r="H64" s="63">
        <v>47</v>
      </c>
      <c r="I64" s="63">
        <f t="shared" si="5"/>
        <v>54.5</v>
      </c>
      <c r="J64" s="53">
        <f t="shared" si="6"/>
        <v>27.25</v>
      </c>
      <c r="K64" s="54">
        <v>82.6</v>
      </c>
      <c r="L64" s="54">
        <f>K64*(83.96/84.25)</f>
        <v>82.31567952522254</v>
      </c>
      <c r="M64" s="54">
        <f t="shared" si="7"/>
        <v>41.15783976261127</v>
      </c>
      <c r="N64" s="54">
        <f t="shared" si="8"/>
        <v>68.40783976261127</v>
      </c>
      <c r="O64" s="55">
        <f t="shared" si="9"/>
        <v>61</v>
      </c>
      <c r="P64" s="63">
        <v>18270977827</v>
      </c>
      <c r="Q64" s="63"/>
      <c r="R64" s="65" t="s">
        <v>37</v>
      </c>
      <c r="S64" s="65"/>
      <c r="T64" s="66">
        <v>7</v>
      </c>
    </row>
    <row r="65" spans="1:20" ht="19.5" customHeight="1">
      <c r="A65" s="61">
        <v>57</v>
      </c>
      <c r="B65" s="62" t="s">
        <v>522</v>
      </c>
      <c r="C65" s="63" t="s">
        <v>691</v>
      </c>
      <c r="D65" s="63" t="s">
        <v>410</v>
      </c>
      <c r="E65" s="64" t="s">
        <v>692</v>
      </c>
      <c r="F65" s="64" t="s">
        <v>693</v>
      </c>
      <c r="G65" s="63">
        <v>107</v>
      </c>
      <c r="H65" s="63">
        <v>55</v>
      </c>
      <c r="I65" s="63">
        <f t="shared" si="5"/>
        <v>53.5</v>
      </c>
      <c r="J65" s="53">
        <f t="shared" si="6"/>
        <v>26.75</v>
      </c>
      <c r="K65" s="54">
        <v>80.6</v>
      </c>
      <c r="L65" s="54">
        <f>K65*(83.96/81.37)</f>
        <v>83.16549096718691</v>
      </c>
      <c r="M65" s="54">
        <f t="shared" si="7"/>
        <v>41.582745483593456</v>
      </c>
      <c r="N65" s="54">
        <f t="shared" si="8"/>
        <v>68.33274548359346</v>
      </c>
      <c r="O65" s="55">
        <f t="shared" si="9"/>
        <v>62</v>
      </c>
      <c r="P65" s="63">
        <v>15727784455</v>
      </c>
      <c r="Q65" s="63"/>
      <c r="R65" s="65" t="s">
        <v>29</v>
      </c>
      <c r="S65" s="65"/>
      <c r="T65" s="66">
        <v>15</v>
      </c>
    </row>
    <row r="66" spans="1:20" ht="19.5" customHeight="1">
      <c r="A66" s="61">
        <v>63</v>
      </c>
      <c r="B66" s="62" t="s">
        <v>522</v>
      </c>
      <c r="C66" s="63" t="s">
        <v>709</v>
      </c>
      <c r="D66" s="63" t="s">
        <v>22</v>
      </c>
      <c r="E66" s="64" t="s">
        <v>710</v>
      </c>
      <c r="F66" s="64" t="s">
        <v>711</v>
      </c>
      <c r="G66" s="63">
        <v>105.5</v>
      </c>
      <c r="H66" s="63">
        <v>63</v>
      </c>
      <c r="I66" s="63">
        <f t="shared" si="5"/>
        <v>52.75</v>
      </c>
      <c r="J66" s="53">
        <f t="shared" si="6"/>
        <v>26.375</v>
      </c>
      <c r="K66" s="54">
        <v>84</v>
      </c>
      <c r="L66" s="54">
        <f>K66*(83.96/84.25)</f>
        <v>83.71086053412462</v>
      </c>
      <c r="M66" s="54">
        <f t="shared" si="7"/>
        <v>41.85543026706231</v>
      </c>
      <c r="N66" s="54">
        <f t="shared" si="8"/>
        <v>68.2304302670623</v>
      </c>
      <c r="O66" s="55">
        <f t="shared" si="9"/>
        <v>63</v>
      </c>
      <c r="P66" s="63">
        <v>18174084378</v>
      </c>
      <c r="Q66" s="63"/>
      <c r="R66" s="65" t="s">
        <v>37</v>
      </c>
      <c r="S66" s="65"/>
      <c r="T66" s="66">
        <v>10</v>
      </c>
    </row>
    <row r="67" spans="1:20" ht="19.5" customHeight="1">
      <c r="A67" s="61">
        <v>47</v>
      </c>
      <c r="B67" s="62" t="s">
        <v>522</v>
      </c>
      <c r="C67" s="63" t="s">
        <v>661</v>
      </c>
      <c r="D67" s="63" t="s">
        <v>22</v>
      </c>
      <c r="E67" s="64" t="s">
        <v>662</v>
      </c>
      <c r="F67" s="64" t="s">
        <v>663</v>
      </c>
      <c r="G67" s="63">
        <v>109</v>
      </c>
      <c r="H67" s="63">
        <v>47</v>
      </c>
      <c r="I67" s="63">
        <f t="shared" si="5"/>
        <v>54.5</v>
      </c>
      <c r="J67" s="53">
        <f t="shared" si="6"/>
        <v>27.25</v>
      </c>
      <c r="K67" s="54">
        <v>84</v>
      </c>
      <c r="L67" s="54">
        <f>K67*(83.96/86.25)</f>
        <v>81.76973913043477</v>
      </c>
      <c r="M67" s="54">
        <f t="shared" si="7"/>
        <v>40.884869565217386</v>
      </c>
      <c r="N67" s="54">
        <f t="shared" si="8"/>
        <v>68.13486956521739</v>
      </c>
      <c r="O67" s="55">
        <f t="shared" si="9"/>
        <v>64</v>
      </c>
      <c r="P67" s="63">
        <v>14796698357</v>
      </c>
      <c r="Q67" s="63"/>
      <c r="R67" s="65" t="s">
        <v>44</v>
      </c>
      <c r="S67" s="65"/>
      <c r="T67" s="66">
        <v>12</v>
      </c>
    </row>
    <row r="68" spans="1:20" ht="19.5" customHeight="1">
      <c r="A68" s="61">
        <v>56</v>
      </c>
      <c r="B68" s="62" t="s">
        <v>522</v>
      </c>
      <c r="C68" s="63" t="s">
        <v>688</v>
      </c>
      <c r="D68" s="63" t="s">
        <v>22</v>
      </c>
      <c r="E68" s="64" t="s">
        <v>689</v>
      </c>
      <c r="F68" s="64" t="s">
        <v>690</v>
      </c>
      <c r="G68" s="63">
        <v>107</v>
      </c>
      <c r="H68" s="63">
        <v>55</v>
      </c>
      <c r="I68" s="63">
        <f aca="true" t="shared" si="10" ref="I68:I104">G68/2</f>
        <v>53.5</v>
      </c>
      <c r="J68" s="53">
        <f aca="true" t="shared" si="11" ref="J68:J99">I68/2</f>
        <v>26.75</v>
      </c>
      <c r="K68" s="54">
        <v>79.8</v>
      </c>
      <c r="L68" s="54">
        <f>K68*(83.96/81.37)</f>
        <v>82.3400270369915</v>
      </c>
      <c r="M68" s="54">
        <f aca="true" t="shared" si="12" ref="M68:M99">L68*0.5</f>
        <v>41.17001351849575</v>
      </c>
      <c r="N68" s="54">
        <f aca="true" t="shared" si="13" ref="N68:N99">J68+M68</f>
        <v>67.92001351849575</v>
      </c>
      <c r="O68" s="55">
        <f aca="true" t="shared" si="14" ref="O68:O99">RANK(N68,N$4:N$104)</f>
        <v>65</v>
      </c>
      <c r="P68" s="63">
        <v>15717074363</v>
      </c>
      <c r="Q68" s="63"/>
      <c r="R68" s="65" t="s">
        <v>25</v>
      </c>
      <c r="S68" s="65"/>
      <c r="T68" s="66">
        <v>18</v>
      </c>
    </row>
    <row r="69" spans="1:20" ht="19.5" customHeight="1">
      <c r="A69" s="61">
        <v>20</v>
      </c>
      <c r="B69" s="62" t="s">
        <v>522</v>
      </c>
      <c r="C69" s="63" t="s">
        <v>580</v>
      </c>
      <c r="D69" s="63" t="s">
        <v>410</v>
      </c>
      <c r="E69" s="64" t="s">
        <v>581</v>
      </c>
      <c r="F69" s="64" t="s">
        <v>582</v>
      </c>
      <c r="G69" s="63">
        <v>120.5</v>
      </c>
      <c r="H69" s="63">
        <v>20</v>
      </c>
      <c r="I69" s="63">
        <f t="shared" si="10"/>
        <v>60.25</v>
      </c>
      <c r="J69" s="53">
        <f t="shared" si="11"/>
        <v>30.125</v>
      </c>
      <c r="K69" s="54">
        <v>73.2</v>
      </c>
      <c r="L69" s="54">
        <f>K69*(83.96/81.37)</f>
        <v>75.52994961287943</v>
      </c>
      <c r="M69" s="54">
        <f t="shared" si="12"/>
        <v>37.76497480643972</v>
      </c>
      <c r="N69" s="54">
        <f t="shared" si="13"/>
        <v>67.88997480643971</v>
      </c>
      <c r="O69" s="55">
        <f t="shared" si="14"/>
        <v>66</v>
      </c>
      <c r="P69" s="63">
        <v>15717074359</v>
      </c>
      <c r="Q69" s="63"/>
      <c r="R69" s="65" t="s">
        <v>25</v>
      </c>
      <c r="S69" s="65"/>
      <c r="T69" s="66">
        <v>8</v>
      </c>
    </row>
    <row r="70" spans="1:20" ht="19.5" customHeight="1">
      <c r="A70" s="61">
        <v>24</v>
      </c>
      <c r="B70" s="62" t="s">
        <v>522</v>
      </c>
      <c r="C70" s="63" t="s">
        <v>592</v>
      </c>
      <c r="D70" s="63" t="s">
        <v>22</v>
      </c>
      <c r="E70" s="64" t="s">
        <v>593</v>
      </c>
      <c r="F70" s="64" t="s">
        <v>594</v>
      </c>
      <c r="G70" s="63">
        <v>118</v>
      </c>
      <c r="H70" s="63">
        <v>24</v>
      </c>
      <c r="I70" s="63">
        <f t="shared" si="10"/>
        <v>59</v>
      </c>
      <c r="J70" s="53">
        <f t="shared" si="11"/>
        <v>29.5</v>
      </c>
      <c r="K70" s="54">
        <v>78.8</v>
      </c>
      <c r="L70" s="54">
        <f>K70*(83.96/86.25)</f>
        <v>76.70780289855071</v>
      </c>
      <c r="M70" s="54">
        <f t="shared" si="12"/>
        <v>38.353901449275355</v>
      </c>
      <c r="N70" s="54">
        <f t="shared" si="13"/>
        <v>67.85390144927536</v>
      </c>
      <c r="O70" s="55">
        <f t="shared" si="14"/>
        <v>67</v>
      </c>
      <c r="P70" s="63">
        <v>17671791518</v>
      </c>
      <c r="Q70" s="63"/>
      <c r="R70" s="65" t="s">
        <v>44</v>
      </c>
      <c r="S70" s="65"/>
      <c r="T70" s="66">
        <v>11</v>
      </c>
    </row>
    <row r="71" spans="1:20" ht="19.5" customHeight="1">
      <c r="A71" s="61">
        <v>99</v>
      </c>
      <c r="B71" s="67" t="s">
        <v>522</v>
      </c>
      <c r="C71" s="61" t="s">
        <v>817</v>
      </c>
      <c r="D71" s="61" t="s">
        <v>22</v>
      </c>
      <c r="E71" s="67" t="s">
        <v>818</v>
      </c>
      <c r="F71" s="67" t="s">
        <v>819</v>
      </c>
      <c r="G71" s="61">
        <v>93</v>
      </c>
      <c r="H71" s="61">
        <v>99</v>
      </c>
      <c r="I71" s="61">
        <f t="shared" si="10"/>
        <v>46.5</v>
      </c>
      <c r="J71" s="58">
        <f t="shared" si="11"/>
        <v>23.25</v>
      </c>
      <c r="K71" s="59">
        <v>86.3</v>
      </c>
      <c r="L71" s="59">
        <f>K71*(83.96/81.37)</f>
        <v>89.04692146982916</v>
      </c>
      <c r="M71" s="59">
        <f t="shared" si="12"/>
        <v>44.52346073491458</v>
      </c>
      <c r="N71" s="59">
        <f t="shared" si="13"/>
        <v>67.77346073491458</v>
      </c>
      <c r="O71" s="60">
        <f t="shared" si="14"/>
        <v>68</v>
      </c>
      <c r="P71" s="61">
        <v>18270971180</v>
      </c>
      <c r="Q71" s="61" t="s">
        <v>332</v>
      </c>
      <c r="R71" s="68" t="s">
        <v>29</v>
      </c>
      <c r="S71" s="68"/>
      <c r="T71" s="69">
        <v>5</v>
      </c>
    </row>
    <row r="72" spans="1:20" ht="19.5" customHeight="1">
      <c r="A72" s="63">
        <v>80</v>
      </c>
      <c r="B72" s="70" t="s">
        <v>522</v>
      </c>
      <c r="C72" s="61" t="s">
        <v>759</v>
      </c>
      <c r="D72" s="61" t="s">
        <v>22</v>
      </c>
      <c r="E72" s="67" t="s">
        <v>760</v>
      </c>
      <c r="F72" s="67" t="s">
        <v>761</v>
      </c>
      <c r="G72" s="61">
        <v>101</v>
      </c>
      <c r="H72" s="61">
        <v>81</v>
      </c>
      <c r="I72" s="61">
        <f t="shared" si="10"/>
        <v>50.5</v>
      </c>
      <c r="J72" s="58">
        <f t="shared" si="11"/>
        <v>25.25</v>
      </c>
      <c r="K72" s="59">
        <v>82.4</v>
      </c>
      <c r="L72" s="59">
        <f>K72*(83.96/81.37)</f>
        <v>85.02278481012658</v>
      </c>
      <c r="M72" s="59">
        <f t="shared" si="12"/>
        <v>42.51139240506329</v>
      </c>
      <c r="N72" s="59">
        <f t="shared" si="13"/>
        <v>67.76139240506329</v>
      </c>
      <c r="O72" s="60">
        <f t="shared" si="14"/>
        <v>69</v>
      </c>
      <c r="P72" s="61">
        <v>18370819357</v>
      </c>
      <c r="Q72" s="61"/>
      <c r="R72" s="68" t="s">
        <v>25</v>
      </c>
      <c r="S72" s="68"/>
      <c r="T72" s="69">
        <v>13</v>
      </c>
    </row>
    <row r="73" spans="1:20" ht="19.5" customHeight="1">
      <c r="A73" s="63">
        <v>72</v>
      </c>
      <c r="B73" s="70" t="s">
        <v>522</v>
      </c>
      <c r="C73" s="61" t="s">
        <v>736</v>
      </c>
      <c r="D73" s="61" t="s">
        <v>22</v>
      </c>
      <c r="E73" s="67" t="s">
        <v>737</v>
      </c>
      <c r="F73" s="67" t="s">
        <v>738</v>
      </c>
      <c r="G73" s="61">
        <v>103</v>
      </c>
      <c r="H73" s="61">
        <v>73</v>
      </c>
      <c r="I73" s="61">
        <f t="shared" si="10"/>
        <v>51.5</v>
      </c>
      <c r="J73" s="58">
        <f t="shared" si="11"/>
        <v>25.75</v>
      </c>
      <c r="K73" s="59">
        <v>84.2</v>
      </c>
      <c r="L73" s="59">
        <f>K73*(83.96/84.25)</f>
        <v>83.91017210682492</v>
      </c>
      <c r="M73" s="59">
        <f t="shared" si="12"/>
        <v>41.95508605341246</v>
      </c>
      <c r="N73" s="59">
        <f t="shared" si="13"/>
        <v>67.70508605341246</v>
      </c>
      <c r="O73" s="60">
        <f t="shared" si="14"/>
        <v>70</v>
      </c>
      <c r="P73" s="61">
        <v>18270731163</v>
      </c>
      <c r="Q73" s="61"/>
      <c r="R73" s="68" t="s">
        <v>33</v>
      </c>
      <c r="S73" s="68"/>
      <c r="T73" s="69">
        <v>7</v>
      </c>
    </row>
    <row r="74" spans="1:20" ht="19.5" customHeight="1">
      <c r="A74" s="63">
        <v>71</v>
      </c>
      <c r="B74" s="70" t="s">
        <v>522</v>
      </c>
      <c r="C74" s="61" t="s">
        <v>733</v>
      </c>
      <c r="D74" s="61" t="s">
        <v>22</v>
      </c>
      <c r="E74" s="67" t="s">
        <v>734</v>
      </c>
      <c r="F74" s="67" t="s">
        <v>735</v>
      </c>
      <c r="G74" s="61">
        <v>103.5</v>
      </c>
      <c r="H74" s="61">
        <v>70</v>
      </c>
      <c r="I74" s="61">
        <f t="shared" si="10"/>
        <v>51.75</v>
      </c>
      <c r="J74" s="58">
        <f t="shared" si="11"/>
        <v>25.875</v>
      </c>
      <c r="K74" s="59">
        <v>83.9</v>
      </c>
      <c r="L74" s="59">
        <f>K74*(83.96/84.25)</f>
        <v>83.61120474777448</v>
      </c>
      <c r="M74" s="59">
        <f t="shared" si="12"/>
        <v>41.80560237388724</v>
      </c>
      <c r="N74" s="59">
        <f t="shared" si="13"/>
        <v>67.68060237388724</v>
      </c>
      <c r="O74" s="60">
        <f t="shared" si="14"/>
        <v>71</v>
      </c>
      <c r="P74" s="61">
        <v>18779098032</v>
      </c>
      <c r="Q74" s="61"/>
      <c r="R74" s="68" t="s">
        <v>33</v>
      </c>
      <c r="S74" s="68"/>
      <c r="T74" s="69">
        <v>1</v>
      </c>
    </row>
    <row r="75" spans="1:20" ht="19.5" customHeight="1">
      <c r="A75" s="63">
        <v>35</v>
      </c>
      <c r="B75" s="70" t="s">
        <v>522</v>
      </c>
      <c r="C75" s="61" t="s">
        <v>625</v>
      </c>
      <c r="D75" s="61" t="s">
        <v>410</v>
      </c>
      <c r="E75" s="67" t="s">
        <v>626</v>
      </c>
      <c r="F75" s="67" t="s">
        <v>627</v>
      </c>
      <c r="G75" s="61">
        <v>112.5</v>
      </c>
      <c r="H75" s="61">
        <v>35</v>
      </c>
      <c r="I75" s="61">
        <f t="shared" si="10"/>
        <v>56.25</v>
      </c>
      <c r="J75" s="58">
        <f t="shared" si="11"/>
        <v>28.125</v>
      </c>
      <c r="K75" s="59">
        <v>78.8</v>
      </c>
      <c r="L75" s="59">
        <f>K75*(83.96/84.25)</f>
        <v>78.5287596439169</v>
      </c>
      <c r="M75" s="59">
        <f t="shared" si="12"/>
        <v>39.26437982195845</v>
      </c>
      <c r="N75" s="59">
        <f t="shared" si="13"/>
        <v>67.38937982195844</v>
      </c>
      <c r="O75" s="60">
        <f t="shared" si="14"/>
        <v>72</v>
      </c>
      <c r="P75" s="61">
        <v>15387873456</v>
      </c>
      <c r="Q75" s="61"/>
      <c r="R75" s="68" t="s">
        <v>33</v>
      </c>
      <c r="S75" s="68"/>
      <c r="T75" s="69">
        <v>3</v>
      </c>
    </row>
    <row r="76" spans="1:20" ht="19.5" customHeight="1">
      <c r="A76" s="63">
        <v>28</v>
      </c>
      <c r="B76" s="70" t="s">
        <v>522</v>
      </c>
      <c r="C76" s="61" t="s">
        <v>604</v>
      </c>
      <c r="D76" s="61" t="s">
        <v>410</v>
      </c>
      <c r="E76" s="67" t="s">
        <v>605</v>
      </c>
      <c r="F76" s="67" t="s">
        <v>606</v>
      </c>
      <c r="G76" s="61">
        <v>116</v>
      </c>
      <c r="H76" s="61">
        <v>27</v>
      </c>
      <c r="I76" s="61">
        <f t="shared" si="10"/>
        <v>58</v>
      </c>
      <c r="J76" s="58">
        <f t="shared" si="11"/>
        <v>29</v>
      </c>
      <c r="K76" s="59">
        <v>74</v>
      </c>
      <c r="L76" s="59">
        <f>K76*(83.96/81.37)</f>
        <v>76.35541354307483</v>
      </c>
      <c r="M76" s="59">
        <f t="shared" si="12"/>
        <v>38.177706771537416</v>
      </c>
      <c r="N76" s="59">
        <f t="shared" si="13"/>
        <v>67.17770677153742</v>
      </c>
      <c r="O76" s="60">
        <f t="shared" si="14"/>
        <v>73</v>
      </c>
      <c r="P76" s="61">
        <v>15976899845</v>
      </c>
      <c r="Q76" s="61"/>
      <c r="R76" s="68" t="s">
        <v>25</v>
      </c>
      <c r="S76" s="68"/>
      <c r="T76" s="69">
        <v>10</v>
      </c>
    </row>
    <row r="77" spans="1:20" ht="19.5" customHeight="1">
      <c r="A77" s="63">
        <v>37</v>
      </c>
      <c r="B77" s="70" t="s">
        <v>522</v>
      </c>
      <c r="C77" s="61" t="s">
        <v>631</v>
      </c>
      <c r="D77" s="61" t="s">
        <v>410</v>
      </c>
      <c r="E77" s="67" t="s">
        <v>632</v>
      </c>
      <c r="F77" s="67" t="s">
        <v>633</v>
      </c>
      <c r="G77" s="61">
        <v>112</v>
      </c>
      <c r="H77" s="61">
        <v>36</v>
      </c>
      <c r="I77" s="61">
        <f t="shared" si="10"/>
        <v>56</v>
      </c>
      <c r="J77" s="58">
        <f t="shared" si="11"/>
        <v>28</v>
      </c>
      <c r="K77" s="59">
        <v>80.2</v>
      </c>
      <c r="L77" s="59">
        <f>K77*(83.96/86.25)</f>
        <v>78.07063188405796</v>
      </c>
      <c r="M77" s="59">
        <f t="shared" si="12"/>
        <v>39.03531594202898</v>
      </c>
      <c r="N77" s="59">
        <f t="shared" si="13"/>
        <v>67.03531594202897</v>
      </c>
      <c r="O77" s="60">
        <f t="shared" si="14"/>
        <v>74</v>
      </c>
      <c r="P77" s="61">
        <v>15179707105</v>
      </c>
      <c r="Q77" s="61"/>
      <c r="R77" s="68" t="s">
        <v>48</v>
      </c>
      <c r="S77" s="68"/>
      <c r="T77" s="69">
        <v>1</v>
      </c>
    </row>
    <row r="78" spans="1:20" ht="19.5" customHeight="1">
      <c r="A78" s="63">
        <v>95</v>
      </c>
      <c r="B78" s="64" t="s">
        <v>522</v>
      </c>
      <c r="C78" s="63" t="s">
        <v>805</v>
      </c>
      <c r="D78" s="63" t="s">
        <v>22</v>
      </c>
      <c r="E78" s="64" t="s">
        <v>806</v>
      </c>
      <c r="F78" s="64" t="s">
        <v>807</v>
      </c>
      <c r="G78" s="63">
        <v>95.5</v>
      </c>
      <c r="H78" s="63">
        <v>94</v>
      </c>
      <c r="I78" s="63">
        <f t="shared" si="10"/>
        <v>47.75</v>
      </c>
      <c r="J78" s="53">
        <f t="shared" si="11"/>
        <v>23.875</v>
      </c>
      <c r="K78" s="54">
        <v>86.5</v>
      </c>
      <c r="L78" s="54">
        <f>K78*(83.96/84.25)</f>
        <v>86.20225519287833</v>
      </c>
      <c r="M78" s="54">
        <f t="shared" si="12"/>
        <v>43.10112759643916</v>
      </c>
      <c r="N78" s="54">
        <f t="shared" si="13"/>
        <v>66.97612759643917</v>
      </c>
      <c r="O78" s="55">
        <f t="shared" si="14"/>
        <v>75</v>
      </c>
      <c r="P78" s="63">
        <v>15870706608</v>
      </c>
      <c r="Q78" s="63" t="s">
        <v>332</v>
      </c>
      <c r="R78" s="65" t="s">
        <v>33</v>
      </c>
      <c r="S78" s="65"/>
      <c r="T78" s="66">
        <v>11</v>
      </c>
    </row>
    <row r="79" spans="1:20" ht="19.5" customHeight="1">
      <c r="A79" s="61">
        <v>82</v>
      </c>
      <c r="B79" s="62" t="s">
        <v>522</v>
      </c>
      <c r="C79" s="63" t="s">
        <v>765</v>
      </c>
      <c r="D79" s="63" t="s">
        <v>22</v>
      </c>
      <c r="E79" s="64" t="s">
        <v>766</v>
      </c>
      <c r="F79" s="64" t="s">
        <v>767</v>
      </c>
      <c r="G79" s="63">
        <v>100</v>
      </c>
      <c r="H79" s="63">
        <v>82</v>
      </c>
      <c r="I79" s="63">
        <f t="shared" si="10"/>
        <v>50</v>
      </c>
      <c r="J79" s="53">
        <f t="shared" si="11"/>
        <v>25</v>
      </c>
      <c r="K79" s="54">
        <v>83.8</v>
      </c>
      <c r="L79" s="54">
        <f>K79*(83.96/84.25)</f>
        <v>83.51154896142432</v>
      </c>
      <c r="M79" s="54">
        <f t="shared" si="12"/>
        <v>41.75577448071216</v>
      </c>
      <c r="N79" s="54">
        <f t="shared" si="13"/>
        <v>66.75577448071216</v>
      </c>
      <c r="O79" s="55">
        <f t="shared" si="14"/>
        <v>76</v>
      </c>
      <c r="P79" s="63">
        <v>18578754762</v>
      </c>
      <c r="Q79" s="63"/>
      <c r="R79" s="65" t="s">
        <v>37</v>
      </c>
      <c r="S79" s="65"/>
      <c r="T79" s="66">
        <v>2</v>
      </c>
    </row>
    <row r="80" spans="1:20" ht="19.5" customHeight="1">
      <c r="A80" s="61">
        <v>87</v>
      </c>
      <c r="B80" s="62" t="s">
        <v>522</v>
      </c>
      <c r="C80" s="63" t="s">
        <v>780</v>
      </c>
      <c r="D80" s="63" t="s">
        <v>22</v>
      </c>
      <c r="E80" s="64" t="s">
        <v>781</v>
      </c>
      <c r="F80" s="64" t="s">
        <v>782</v>
      </c>
      <c r="G80" s="63">
        <v>98</v>
      </c>
      <c r="H80" s="63">
        <v>87</v>
      </c>
      <c r="I80" s="63">
        <f t="shared" si="10"/>
        <v>49</v>
      </c>
      <c r="J80" s="53">
        <f t="shared" si="11"/>
        <v>24.5</v>
      </c>
      <c r="K80" s="54">
        <v>86.8</v>
      </c>
      <c r="L80" s="54">
        <f>K80*(83.96/86.25)</f>
        <v>84.49539710144926</v>
      </c>
      <c r="M80" s="54">
        <f t="shared" si="12"/>
        <v>42.24769855072463</v>
      </c>
      <c r="N80" s="54">
        <f t="shared" si="13"/>
        <v>66.74769855072464</v>
      </c>
      <c r="O80" s="55">
        <f t="shared" si="14"/>
        <v>77</v>
      </c>
      <c r="P80" s="63">
        <v>15970169361</v>
      </c>
      <c r="Q80" s="63"/>
      <c r="R80" s="65" t="s">
        <v>44</v>
      </c>
      <c r="S80" s="65"/>
      <c r="T80" s="66">
        <v>4</v>
      </c>
    </row>
    <row r="81" spans="1:20" ht="19.5" customHeight="1">
      <c r="A81" s="61">
        <v>77</v>
      </c>
      <c r="B81" s="62" t="s">
        <v>522</v>
      </c>
      <c r="C81" s="63" t="s">
        <v>750</v>
      </c>
      <c r="D81" s="63" t="s">
        <v>22</v>
      </c>
      <c r="E81" s="64" t="s">
        <v>751</v>
      </c>
      <c r="F81" s="64" t="s">
        <v>752</v>
      </c>
      <c r="G81" s="63">
        <v>102</v>
      </c>
      <c r="H81" s="63">
        <v>78</v>
      </c>
      <c r="I81" s="63">
        <f t="shared" si="10"/>
        <v>51</v>
      </c>
      <c r="J81" s="53">
        <f t="shared" si="11"/>
        <v>25.5</v>
      </c>
      <c r="K81" s="54">
        <v>84.6</v>
      </c>
      <c r="L81" s="54">
        <f>K81*(83.96/86.25)</f>
        <v>82.35380869565216</v>
      </c>
      <c r="M81" s="54">
        <f t="shared" si="12"/>
        <v>41.17690434782608</v>
      </c>
      <c r="N81" s="54">
        <f t="shared" si="13"/>
        <v>66.67690434782608</v>
      </c>
      <c r="O81" s="55">
        <f t="shared" si="14"/>
        <v>78</v>
      </c>
      <c r="P81" s="63">
        <v>18779166298</v>
      </c>
      <c r="Q81" s="63"/>
      <c r="R81" s="65" t="s">
        <v>44</v>
      </c>
      <c r="S81" s="65"/>
      <c r="T81" s="66">
        <v>9</v>
      </c>
    </row>
    <row r="82" spans="1:20" ht="19.5" customHeight="1">
      <c r="A82" s="61">
        <v>70</v>
      </c>
      <c r="B82" s="62" t="s">
        <v>522</v>
      </c>
      <c r="C82" s="63" t="s">
        <v>730</v>
      </c>
      <c r="D82" s="63" t="s">
        <v>22</v>
      </c>
      <c r="E82" s="64" t="s">
        <v>731</v>
      </c>
      <c r="F82" s="64" t="s">
        <v>732</v>
      </c>
      <c r="G82" s="63">
        <v>103.5</v>
      </c>
      <c r="H82" s="63">
        <v>70</v>
      </c>
      <c r="I82" s="63">
        <f t="shared" si="10"/>
        <v>51.75</v>
      </c>
      <c r="J82" s="53">
        <f t="shared" si="11"/>
        <v>25.875</v>
      </c>
      <c r="K82" s="54">
        <v>83.6</v>
      </c>
      <c r="L82" s="54">
        <f>K82*(83.96/86.25)</f>
        <v>81.38035942028984</v>
      </c>
      <c r="M82" s="54">
        <f t="shared" si="12"/>
        <v>40.69017971014492</v>
      </c>
      <c r="N82" s="54">
        <f t="shared" si="13"/>
        <v>66.56517971014492</v>
      </c>
      <c r="O82" s="55">
        <f t="shared" si="14"/>
        <v>79</v>
      </c>
      <c r="P82" s="63">
        <v>13979789112</v>
      </c>
      <c r="Q82" s="63"/>
      <c r="R82" s="65" t="s">
        <v>44</v>
      </c>
      <c r="S82" s="65"/>
      <c r="T82" s="66">
        <v>18</v>
      </c>
    </row>
    <row r="83" spans="1:20" ht="19.5" customHeight="1">
      <c r="A83" s="61">
        <v>85</v>
      </c>
      <c r="B83" s="62" t="s">
        <v>522</v>
      </c>
      <c r="C83" s="63" t="s">
        <v>774</v>
      </c>
      <c r="D83" s="63" t="s">
        <v>410</v>
      </c>
      <c r="E83" s="64" t="s">
        <v>775</v>
      </c>
      <c r="F83" s="64" t="s">
        <v>776</v>
      </c>
      <c r="G83" s="63">
        <v>98.5</v>
      </c>
      <c r="H83" s="63">
        <v>85</v>
      </c>
      <c r="I83" s="63">
        <f t="shared" si="10"/>
        <v>49.25</v>
      </c>
      <c r="J83" s="53">
        <f t="shared" si="11"/>
        <v>24.625</v>
      </c>
      <c r="K83" s="54">
        <v>83.9</v>
      </c>
      <c r="L83" s="54">
        <f>K83*(83.96/84.25)</f>
        <v>83.61120474777448</v>
      </c>
      <c r="M83" s="54">
        <f t="shared" si="12"/>
        <v>41.80560237388724</v>
      </c>
      <c r="N83" s="54">
        <f t="shared" si="13"/>
        <v>66.43060237388724</v>
      </c>
      <c r="O83" s="55">
        <f t="shared" si="14"/>
        <v>80</v>
      </c>
      <c r="P83" s="63">
        <v>15727785758</v>
      </c>
      <c r="Q83" s="63"/>
      <c r="R83" s="65" t="s">
        <v>33</v>
      </c>
      <c r="S83" s="65"/>
      <c r="T83" s="66">
        <v>4</v>
      </c>
    </row>
    <row r="84" spans="1:20" ht="19.5" customHeight="1">
      <c r="A84" s="61">
        <v>92</v>
      </c>
      <c r="B84" s="67" t="s">
        <v>522</v>
      </c>
      <c r="C84" s="61" t="s">
        <v>796</v>
      </c>
      <c r="D84" s="61" t="s">
        <v>22</v>
      </c>
      <c r="E84" s="67" t="s">
        <v>797</v>
      </c>
      <c r="F84" s="67" t="s">
        <v>798</v>
      </c>
      <c r="G84" s="61">
        <v>95.5</v>
      </c>
      <c r="H84" s="61">
        <v>94</v>
      </c>
      <c r="I84" s="61">
        <f t="shared" si="10"/>
        <v>47.75</v>
      </c>
      <c r="J84" s="58">
        <f t="shared" si="11"/>
        <v>23.875</v>
      </c>
      <c r="K84" s="59">
        <v>87.2</v>
      </c>
      <c r="L84" s="59">
        <f>K84*(83.96/86.25)</f>
        <v>84.8847768115942</v>
      </c>
      <c r="M84" s="59">
        <f t="shared" si="12"/>
        <v>42.4423884057971</v>
      </c>
      <c r="N84" s="59">
        <f t="shared" si="13"/>
        <v>66.31738840579709</v>
      </c>
      <c r="O84" s="60">
        <f t="shared" si="14"/>
        <v>81</v>
      </c>
      <c r="P84" s="61">
        <v>18720478080</v>
      </c>
      <c r="Q84" s="61" t="s">
        <v>332</v>
      </c>
      <c r="R84" s="68" t="s">
        <v>48</v>
      </c>
      <c r="S84" s="68"/>
      <c r="T84" s="69">
        <v>13</v>
      </c>
    </row>
    <row r="85" spans="1:20" ht="19.5" customHeight="1">
      <c r="A85" s="63">
        <v>100</v>
      </c>
      <c r="B85" s="64" t="s">
        <v>522</v>
      </c>
      <c r="C85" s="63" t="s">
        <v>820</v>
      </c>
      <c r="D85" s="63" t="s">
        <v>22</v>
      </c>
      <c r="E85" s="64" t="s">
        <v>821</v>
      </c>
      <c r="F85" s="64" t="s">
        <v>822</v>
      </c>
      <c r="G85" s="63">
        <v>93</v>
      </c>
      <c r="H85" s="63">
        <v>99</v>
      </c>
      <c r="I85" s="63">
        <f t="shared" si="10"/>
        <v>46.5</v>
      </c>
      <c r="J85" s="53">
        <f t="shared" si="11"/>
        <v>23.25</v>
      </c>
      <c r="K85" s="54">
        <v>88.2</v>
      </c>
      <c r="L85" s="54">
        <f>K85*(83.96/86.25)</f>
        <v>85.85822608695652</v>
      </c>
      <c r="M85" s="54">
        <f t="shared" si="12"/>
        <v>42.92911304347826</v>
      </c>
      <c r="N85" s="54">
        <f t="shared" si="13"/>
        <v>66.17911304347825</v>
      </c>
      <c r="O85" s="55">
        <f t="shared" si="14"/>
        <v>82</v>
      </c>
      <c r="P85" s="63">
        <v>15779068386</v>
      </c>
      <c r="Q85" s="63" t="s">
        <v>332</v>
      </c>
      <c r="R85" s="65" t="s">
        <v>48</v>
      </c>
      <c r="S85" s="65"/>
      <c r="T85" s="66">
        <v>7</v>
      </c>
    </row>
    <row r="86" spans="1:20" ht="19.5" customHeight="1">
      <c r="A86" s="61">
        <v>76</v>
      </c>
      <c r="B86" s="62" t="s">
        <v>522</v>
      </c>
      <c r="C86" s="63" t="s">
        <v>747</v>
      </c>
      <c r="D86" s="63" t="s">
        <v>22</v>
      </c>
      <c r="E86" s="64" t="s">
        <v>748</v>
      </c>
      <c r="F86" s="64" t="s">
        <v>749</v>
      </c>
      <c r="G86" s="63">
        <v>102.5</v>
      </c>
      <c r="H86" s="63">
        <v>75</v>
      </c>
      <c r="I86" s="63">
        <f t="shared" si="10"/>
        <v>51.25</v>
      </c>
      <c r="J86" s="53">
        <f t="shared" si="11"/>
        <v>25.625</v>
      </c>
      <c r="K86" s="54">
        <v>80.3</v>
      </c>
      <c r="L86" s="54">
        <f>K86*(83.96/84.25)</f>
        <v>80.02359643916913</v>
      </c>
      <c r="M86" s="54">
        <f t="shared" si="12"/>
        <v>40.01179821958456</v>
      </c>
      <c r="N86" s="54">
        <f t="shared" si="13"/>
        <v>65.63679821958456</v>
      </c>
      <c r="O86" s="55">
        <f t="shared" si="14"/>
        <v>83</v>
      </c>
      <c r="P86" s="63">
        <v>18797878318</v>
      </c>
      <c r="Q86" s="63"/>
      <c r="R86" s="65" t="s">
        <v>37</v>
      </c>
      <c r="S86" s="65"/>
      <c r="T86" s="66">
        <v>11</v>
      </c>
    </row>
    <row r="87" spans="1:20" ht="19.5" customHeight="1">
      <c r="A87" s="61">
        <v>89</v>
      </c>
      <c r="B87" s="62" t="s">
        <v>522</v>
      </c>
      <c r="C87" s="63" t="s">
        <v>786</v>
      </c>
      <c r="D87" s="63" t="s">
        <v>410</v>
      </c>
      <c r="E87" s="64" t="s">
        <v>787</v>
      </c>
      <c r="F87" s="64" t="s">
        <v>788</v>
      </c>
      <c r="G87" s="63">
        <v>97.5</v>
      </c>
      <c r="H87" s="63">
        <v>90</v>
      </c>
      <c r="I87" s="63">
        <f t="shared" si="10"/>
        <v>48.75</v>
      </c>
      <c r="J87" s="53">
        <f t="shared" si="11"/>
        <v>24.375</v>
      </c>
      <c r="K87" s="54">
        <v>84.2</v>
      </c>
      <c r="L87" s="54">
        <f>K87*(83.96/86.25)</f>
        <v>81.96442898550724</v>
      </c>
      <c r="M87" s="54">
        <f t="shared" si="12"/>
        <v>40.98221449275362</v>
      </c>
      <c r="N87" s="54">
        <f t="shared" si="13"/>
        <v>65.35721449275363</v>
      </c>
      <c r="O87" s="55">
        <f t="shared" si="14"/>
        <v>84</v>
      </c>
      <c r="P87" s="63">
        <v>13684879365</v>
      </c>
      <c r="Q87" s="63"/>
      <c r="R87" s="65" t="s">
        <v>48</v>
      </c>
      <c r="S87" s="65"/>
      <c r="T87" s="66">
        <v>2</v>
      </c>
    </row>
    <row r="88" spans="1:20" ht="19.5" customHeight="1">
      <c r="A88" s="61">
        <v>53</v>
      </c>
      <c r="B88" s="62" t="s">
        <v>522</v>
      </c>
      <c r="C88" s="63" t="s">
        <v>679</v>
      </c>
      <c r="D88" s="63" t="s">
        <v>22</v>
      </c>
      <c r="E88" s="64" t="s">
        <v>680</v>
      </c>
      <c r="F88" s="64" t="s">
        <v>681</v>
      </c>
      <c r="G88" s="63">
        <v>107.5</v>
      </c>
      <c r="H88" s="63">
        <v>53</v>
      </c>
      <c r="I88" s="63">
        <f t="shared" si="10"/>
        <v>53.75</v>
      </c>
      <c r="J88" s="53">
        <f t="shared" si="11"/>
        <v>26.875</v>
      </c>
      <c r="K88" s="54">
        <v>73.6</v>
      </c>
      <c r="L88" s="54">
        <f>K88*(83.96/81.37)</f>
        <v>75.94268157797713</v>
      </c>
      <c r="M88" s="54">
        <f t="shared" si="12"/>
        <v>37.97134078898856</v>
      </c>
      <c r="N88" s="54">
        <f t="shared" si="13"/>
        <v>64.84634078898856</v>
      </c>
      <c r="O88" s="55">
        <f t="shared" si="14"/>
        <v>85</v>
      </c>
      <c r="P88" s="63">
        <v>13006234648</v>
      </c>
      <c r="Q88" s="63"/>
      <c r="R88" s="65" t="s">
        <v>29</v>
      </c>
      <c r="S88" s="65"/>
      <c r="T88" s="66">
        <v>2</v>
      </c>
    </row>
    <row r="89" spans="1:20" ht="19.5" customHeight="1">
      <c r="A89" s="61">
        <v>78</v>
      </c>
      <c r="B89" s="62" t="s">
        <v>522</v>
      </c>
      <c r="C89" s="63" t="s">
        <v>753</v>
      </c>
      <c r="D89" s="63" t="s">
        <v>22</v>
      </c>
      <c r="E89" s="64" t="s">
        <v>754</v>
      </c>
      <c r="F89" s="64" t="s">
        <v>755</v>
      </c>
      <c r="G89" s="63">
        <v>102</v>
      </c>
      <c r="H89" s="63">
        <v>78</v>
      </c>
      <c r="I89" s="63">
        <f t="shared" si="10"/>
        <v>51</v>
      </c>
      <c r="J89" s="53">
        <f t="shared" si="11"/>
        <v>25.5</v>
      </c>
      <c r="K89" s="54">
        <v>80.8</v>
      </c>
      <c r="L89" s="54">
        <f>K89*(83.96/86.25)</f>
        <v>78.65470144927535</v>
      </c>
      <c r="M89" s="54">
        <f t="shared" si="12"/>
        <v>39.327350724637675</v>
      </c>
      <c r="N89" s="54">
        <f t="shared" si="13"/>
        <v>64.82735072463768</v>
      </c>
      <c r="O89" s="55">
        <f t="shared" si="14"/>
        <v>86</v>
      </c>
      <c r="P89" s="63">
        <v>18170119110</v>
      </c>
      <c r="Q89" s="63"/>
      <c r="R89" s="65" t="s">
        <v>44</v>
      </c>
      <c r="S89" s="65"/>
      <c r="T89" s="66">
        <v>10</v>
      </c>
    </row>
    <row r="90" spans="1:20" ht="19.5" customHeight="1">
      <c r="A90" s="61">
        <v>93</v>
      </c>
      <c r="B90" s="67" t="s">
        <v>522</v>
      </c>
      <c r="C90" s="61" t="s">
        <v>799</v>
      </c>
      <c r="D90" s="61" t="s">
        <v>22</v>
      </c>
      <c r="E90" s="67" t="s">
        <v>800</v>
      </c>
      <c r="F90" s="67" t="s">
        <v>801</v>
      </c>
      <c r="G90" s="61">
        <v>95.5</v>
      </c>
      <c r="H90" s="61">
        <v>94</v>
      </c>
      <c r="I90" s="61">
        <f t="shared" si="10"/>
        <v>47.75</v>
      </c>
      <c r="J90" s="58">
        <f t="shared" si="11"/>
        <v>23.875</v>
      </c>
      <c r="K90" s="59">
        <v>83.8</v>
      </c>
      <c r="L90" s="59">
        <f>K90*(83.96/86.25)</f>
        <v>81.5750492753623</v>
      </c>
      <c r="M90" s="59">
        <f t="shared" si="12"/>
        <v>40.78752463768115</v>
      </c>
      <c r="N90" s="59">
        <f t="shared" si="13"/>
        <v>64.66252463768114</v>
      </c>
      <c r="O90" s="60">
        <f t="shared" si="14"/>
        <v>87</v>
      </c>
      <c r="P90" s="61">
        <v>18296168923</v>
      </c>
      <c r="Q90" s="61" t="s">
        <v>332</v>
      </c>
      <c r="R90" s="68" t="s">
        <v>48</v>
      </c>
      <c r="S90" s="68"/>
      <c r="T90" s="69">
        <v>12</v>
      </c>
    </row>
    <row r="91" spans="1:20" ht="19.5" customHeight="1">
      <c r="A91" s="63">
        <v>94</v>
      </c>
      <c r="B91" s="64" t="s">
        <v>522</v>
      </c>
      <c r="C91" s="63" t="s">
        <v>802</v>
      </c>
      <c r="D91" s="63" t="s">
        <v>22</v>
      </c>
      <c r="E91" s="64" t="s">
        <v>803</v>
      </c>
      <c r="F91" s="64" t="s">
        <v>804</v>
      </c>
      <c r="G91" s="63">
        <v>95.5</v>
      </c>
      <c r="H91" s="63">
        <v>94</v>
      </c>
      <c r="I91" s="63">
        <f t="shared" si="10"/>
        <v>47.75</v>
      </c>
      <c r="J91" s="53">
        <f t="shared" si="11"/>
        <v>23.875</v>
      </c>
      <c r="K91" s="54">
        <v>81.4</v>
      </c>
      <c r="L91" s="54">
        <f>K91*(83.96/84.25)</f>
        <v>81.11981008902077</v>
      </c>
      <c r="M91" s="54">
        <f t="shared" si="12"/>
        <v>40.55990504451039</v>
      </c>
      <c r="N91" s="54">
        <f t="shared" si="13"/>
        <v>64.43490504451039</v>
      </c>
      <c r="O91" s="55">
        <f t="shared" si="14"/>
        <v>88</v>
      </c>
      <c r="P91" s="63">
        <v>15180204715</v>
      </c>
      <c r="Q91" s="63" t="s">
        <v>332</v>
      </c>
      <c r="R91" s="65" t="s">
        <v>37</v>
      </c>
      <c r="S91" s="65"/>
      <c r="T91" s="66">
        <v>5</v>
      </c>
    </row>
    <row r="92" spans="1:20" ht="19.5" customHeight="1">
      <c r="A92" s="61">
        <v>96</v>
      </c>
      <c r="B92" s="67" t="s">
        <v>522</v>
      </c>
      <c r="C92" s="61" t="s">
        <v>808</v>
      </c>
      <c r="D92" s="61" t="s">
        <v>22</v>
      </c>
      <c r="E92" s="67" t="s">
        <v>809</v>
      </c>
      <c r="F92" s="67" t="s">
        <v>810</v>
      </c>
      <c r="G92" s="61">
        <v>93.5</v>
      </c>
      <c r="H92" s="61">
        <v>98</v>
      </c>
      <c r="I92" s="61">
        <f t="shared" si="10"/>
        <v>46.75</v>
      </c>
      <c r="J92" s="58">
        <f t="shared" si="11"/>
        <v>23.375</v>
      </c>
      <c r="K92" s="59">
        <v>80.6</v>
      </c>
      <c r="L92" s="59">
        <f>K92*(83.96/84.25)</f>
        <v>80.32256379821958</v>
      </c>
      <c r="M92" s="59">
        <f t="shared" si="12"/>
        <v>40.16128189910979</v>
      </c>
      <c r="N92" s="59">
        <f t="shared" si="13"/>
        <v>63.53628189910979</v>
      </c>
      <c r="O92" s="60">
        <f t="shared" si="14"/>
        <v>89</v>
      </c>
      <c r="P92" s="61">
        <v>15770809522</v>
      </c>
      <c r="Q92" s="61" t="s">
        <v>332</v>
      </c>
      <c r="R92" s="68" t="s">
        <v>37</v>
      </c>
      <c r="S92" s="68"/>
      <c r="T92" s="69">
        <v>9</v>
      </c>
    </row>
    <row r="93" spans="1:20" ht="19.5" customHeight="1">
      <c r="A93" s="63">
        <v>84</v>
      </c>
      <c r="B93" s="70" t="s">
        <v>522</v>
      </c>
      <c r="C93" s="61" t="s">
        <v>771</v>
      </c>
      <c r="D93" s="61" t="s">
        <v>22</v>
      </c>
      <c r="E93" s="67" t="s">
        <v>772</v>
      </c>
      <c r="F93" s="67" t="s">
        <v>773</v>
      </c>
      <c r="G93" s="61">
        <v>98.5</v>
      </c>
      <c r="H93" s="61">
        <v>85</v>
      </c>
      <c r="I93" s="61">
        <f t="shared" si="10"/>
        <v>49.25</v>
      </c>
      <c r="J93" s="58">
        <f t="shared" si="11"/>
        <v>24.625</v>
      </c>
      <c r="K93" s="59">
        <v>79.4</v>
      </c>
      <c r="L93" s="59">
        <f>K93*(83.96/86.25)</f>
        <v>77.29187246376812</v>
      </c>
      <c r="M93" s="59">
        <f t="shared" si="12"/>
        <v>38.64593623188406</v>
      </c>
      <c r="N93" s="59">
        <f t="shared" si="13"/>
        <v>63.27093623188406</v>
      </c>
      <c r="O93" s="60">
        <f t="shared" si="14"/>
        <v>90</v>
      </c>
      <c r="P93" s="61">
        <v>18170729766</v>
      </c>
      <c r="Q93" s="61"/>
      <c r="R93" s="68" t="s">
        <v>44</v>
      </c>
      <c r="S93" s="68"/>
      <c r="T93" s="69">
        <v>3</v>
      </c>
    </row>
    <row r="94" spans="1:20" ht="19.5" customHeight="1">
      <c r="A94" s="63">
        <v>75</v>
      </c>
      <c r="B94" s="70" t="s">
        <v>522</v>
      </c>
      <c r="C94" s="61" t="s">
        <v>744</v>
      </c>
      <c r="D94" s="61" t="s">
        <v>22</v>
      </c>
      <c r="E94" s="67" t="s">
        <v>745</v>
      </c>
      <c r="F94" s="67" t="s">
        <v>746</v>
      </c>
      <c r="G94" s="61">
        <v>102.5</v>
      </c>
      <c r="H94" s="61">
        <v>75</v>
      </c>
      <c r="I94" s="61">
        <f t="shared" si="10"/>
        <v>51.25</v>
      </c>
      <c r="J94" s="58">
        <f t="shared" si="11"/>
        <v>25.625</v>
      </c>
      <c r="K94" s="59">
        <v>72</v>
      </c>
      <c r="L94" s="59">
        <f>K94*(83.96/81.37)</f>
        <v>74.29175371758632</v>
      </c>
      <c r="M94" s="59">
        <f t="shared" si="12"/>
        <v>37.14587685879316</v>
      </c>
      <c r="N94" s="59">
        <f t="shared" si="13"/>
        <v>62.77087685879316</v>
      </c>
      <c r="O94" s="60">
        <f t="shared" si="14"/>
        <v>91</v>
      </c>
      <c r="P94" s="61">
        <v>15779075068</v>
      </c>
      <c r="Q94" s="61"/>
      <c r="R94" s="68" t="s">
        <v>25</v>
      </c>
      <c r="S94" s="68"/>
      <c r="T94" s="69">
        <v>4</v>
      </c>
    </row>
    <row r="95" spans="1:20" ht="19.5" customHeight="1">
      <c r="A95" s="63">
        <v>98</v>
      </c>
      <c r="B95" s="64" t="s">
        <v>522</v>
      </c>
      <c r="C95" s="63" t="s">
        <v>814</v>
      </c>
      <c r="D95" s="63" t="s">
        <v>410</v>
      </c>
      <c r="E95" s="64" t="s">
        <v>815</v>
      </c>
      <c r="F95" s="64" t="s">
        <v>816</v>
      </c>
      <c r="G95" s="63">
        <v>93</v>
      </c>
      <c r="H95" s="63">
        <v>99</v>
      </c>
      <c r="I95" s="63">
        <f t="shared" si="10"/>
        <v>46.5</v>
      </c>
      <c r="J95" s="53">
        <f t="shared" si="11"/>
        <v>23.25</v>
      </c>
      <c r="K95" s="54">
        <v>78.6</v>
      </c>
      <c r="L95" s="54">
        <f>K95*(83.96/84.25)</f>
        <v>78.3294480712166</v>
      </c>
      <c r="M95" s="54">
        <f t="shared" si="12"/>
        <v>39.1647240356083</v>
      </c>
      <c r="N95" s="54">
        <f t="shared" si="13"/>
        <v>62.4147240356083</v>
      </c>
      <c r="O95" s="55">
        <f t="shared" si="14"/>
        <v>92</v>
      </c>
      <c r="P95" s="63">
        <v>15007058304</v>
      </c>
      <c r="Q95" s="63" t="s">
        <v>332</v>
      </c>
      <c r="R95" s="65" t="s">
        <v>37</v>
      </c>
      <c r="S95" s="65"/>
      <c r="T95" s="66">
        <v>13</v>
      </c>
    </row>
    <row r="96" spans="1:20" ht="19.5" customHeight="1">
      <c r="A96" s="61">
        <v>67</v>
      </c>
      <c r="B96" s="62" t="s">
        <v>522</v>
      </c>
      <c r="C96" s="63" t="s">
        <v>721</v>
      </c>
      <c r="D96" s="63" t="s">
        <v>410</v>
      </c>
      <c r="E96" s="64" t="s">
        <v>722</v>
      </c>
      <c r="F96" s="64" t="s">
        <v>723</v>
      </c>
      <c r="G96" s="63">
        <v>105</v>
      </c>
      <c r="H96" s="63">
        <v>65</v>
      </c>
      <c r="I96" s="63">
        <f t="shared" si="10"/>
        <v>52.5</v>
      </c>
      <c r="J96" s="53">
        <f t="shared" si="11"/>
        <v>26.25</v>
      </c>
      <c r="K96" s="54">
        <v>69.4</v>
      </c>
      <c r="L96" s="54">
        <f>K96*(83.96/81.37)</f>
        <v>71.60899594445127</v>
      </c>
      <c r="M96" s="54">
        <f t="shared" si="12"/>
        <v>35.80449797222563</v>
      </c>
      <c r="N96" s="54">
        <f t="shared" si="13"/>
        <v>62.05449797222563</v>
      </c>
      <c r="O96" s="55">
        <f t="shared" si="14"/>
        <v>93</v>
      </c>
      <c r="P96" s="63">
        <v>18379721649</v>
      </c>
      <c r="Q96" s="63"/>
      <c r="R96" s="65" t="s">
        <v>29</v>
      </c>
      <c r="S96" s="65"/>
      <c r="T96" s="66">
        <v>4</v>
      </c>
    </row>
    <row r="97" spans="1:20" ht="19.5" customHeight="1">
      <c r="A97" s="61">
        <v>83</v>
      </c>
      <c r="B97" s="62" t="s">
        <v>522</v>
      </c>
      <c r="C97" s="63" t="s">
        <v>768</v>
      </c>
      <c r="D97" s="63" t="s">
        <v>410</v>
      </c>
      <c r="E97" s="64" t="s">
        <v>769</v>
      </c>
      <c r="F97" s="64" t="s">
        <v>770</v>
      </c>
      <c r="G97" s="63">
        <v>99</v>
      </c>
      <c r="H97" s="63">
        <v>84</v>
      </c>
      <c r="I97" s="63">
        <f t="shared" si="10"/>
        <v>49.5</v>
      </c>
      <c r="J97" s="53">
        <f t="shared" si="11"/>
        <v>24.75</v>
      </c>
      <c r="K97" s="54">
        <v>70.6</v>
      </c>
      <c r="L97" s="54">
        <f>K97*(83.96/81.37)</f>
        <v>72.84719183974437</v>
      </c>
      <c r="M97" s="54">
        <f t="shared" si="12"/>
        <v>36.423595919872184</v>
      </c>
      <c r="N97" s="54">
        <f t="shared" si="13"/>
        <v>61.173595919872184</v>
      </c>
      <c r="O97" s="55">
        <f t="shared" si="14"/>
        <v>94</v>
      </c>
      <c r="P97" s="63">
        <v>13367012003</v>
      </c>
      <c r="Q97" s="63"/>
      <c r="R97" s="65" t="s">
        <v>29</v>
      </c>
      <c r="S97" s="65"/>
      <c r="T97" s="66">
        <v>1</v>
      </c>
    </row>
    <row r="98" spans="1:20" ht="19.5" customHeight="1">
      <c r="A98" s="61">
        <v>97</v>
      </c>
      <c r="B98" s="67" t="s">
        <v>522</v>
      </c>
      <c r="C98" s="61" t="s">
        <v>811</v>
      </c>
      <c r="D98" s="61" t="s">
        <v>22</v>
      </c>
      <c r="E98" s="67" t="s">
        <v>812</v>
      </c>
      <c r="F98" s="67" t="s">
        <v>813</v>
      </c>
      <c r="G98" s="61">
        <v>93</v>
      </c>
      <c r="H98" s="61">
        <v>99</v>
      </c>
      <c r="I98" s="61">
        <f t="shared" si="10"/>
        <v>46.5</v>
      </c>
      <c r="J98" s="58">
        <f t="shared" si="11"/>
        <v>23.25</v>
      </c>
      <c r="K98" s="59">
        <v>73.4</v>
      </c>
      <c r="L98" s="59">
        <f>K98*(83.96/81.37)</f>
        <v>75.73631559542828</v>
      </c>
      <c r="M98" s="59">
        <f t="shared" si="12"/>
        <v>37.86815779771414</v>
      </c>
      <c r="N98" s="59">
        <f t="shared" si="13"/>
        <v>61.11815779771414</v>
      </c>
      <c r="O98" s="60">
        <f t="shared" si="14"/>
        <v>95</v>
      </c>
      <c r="P98" s="61">
        <v>18679727517</v>
      </c>
      <c r="Q98" s="61" t="s">
        <v>332</v>
      </c>
      <c r="R98" s="68" t="s">
        <v>25</v>
      </c>
      <c r="S98" s="68"/>
      <c r="T98" s="69">
        <v>9</v>
      </c>
    </row>
    <row r="99" spans="1:20" ht="19.5" customHeight="1">
      <c r="A99" s="63">
        <v>88</v>
      </c>
      <c r="B99" s="70" t="s">
        <v>522</v>
      </c>
      <c r="C99" s="61" t="s">
        <v>783</v>
      </c>
      <c r="D99" s="61" t="s">
        <v>410</v>
      </c>
      <c r="E99" s="67" t="s">
        <v>784</v>
      </c>
      <c r="F99" s="67" t="s">
        <v>785</v>
      </c>
      <c r="G99" s="61">
        <v>98</v>
      </c>
      <c r="H99" s="61">
        <v>87</v>
      </c>
      <c r="I99" s="61">
        <f t="shared" si="10"/>
        <v>49</v>
      </c>
      <c r="J99" s="58">
        <f t="shared" si="11"/>
        <v>24.5</v>
      </c>
      <c r="K99" s="59">
        <v>70.8</v>
      </c>
      <c r="L99" s="59">
        <f>K99*(83.96/81.37)</f>
        <v>73.05355782229321</v>
      </c>
      <c r="M99" s="59">
        <f t="shared" si="12"/>
        <v>36.52677891114661</v>
      </c>
      <c r="N99" s="59">
        <f t="shared" si="13"/>
        <v>61.02677891114661</v>
      </c>
      <c r="O99" s="60">
        <f t="shared" si="14"/>
        <v>96</v>
      </c>
      <c r="P99" s="61">
        <v>18370958654</v>
      </c>
      <c r="Q99" s="61"/>
      <c r="R99" s="68" t="s">
        <v>25</v>
      </c>
      <c r="S99" s="68"/>
      <c r="T99" s="69">
        <v>2</v>
      </c>
    </row>
    <row r="100" spans="1:20" ht="19.5" customHeight="1">
      <c r="A100" s="63">
        <v>74</v>
      </c>
      <c r="B100" s="70" t="s">
        <v>522</v>
      </c>
      <c r="C100" s="61" t="s">
        <v>741</v>
      </c>
      <c r="D100" s="61" t="s">
        <v>410</v>
      </c>
      <c r="E100" s="67" t="s">
        <v>742</v>
      </c>
      <c r="F100" s="67" t="s">
        <v>743</v>
      </c>
      <c r="G100" s="61">
        <v>102.5</v>
      </c>
      <c r="H100" s="61">
        <v>75</v>
      </c>
      <c r="I100" s="61">
        <f t="shared" si="10"/>
        <v>51.25</v>
      </c>
      <c r="J100" s="58">
        <f>I100/2</f>
        <v>25.625</v>
      </c>
      <c r="K100" s="59">
        <v>67.8</v>
      </c>
      <c r="L100" s="59">
        <f>K100*(83.96/81.37)</f>
        <v>69.95806808406046</v>
      </c>
      <c r="M100" s="59">
        <f>L100*0.5</f>
        <v>34.97903404203023</v>
      </c>
      <c r="N100" s="59">
        <f>J100+M100</f>
        <v>60.60403404203023</v>
      </c>
      <c r="O100" s="60">
        <f>RANK(N100,N$4:N$104)</f>
        <v>97</v>
      </c>
      <c r="P100" s="61">
        <v>15879781757</v>
      </c>
      <c r="Q100" s="61"/>
      <c r="R100" s="68" t="s">
        <v>25</v>
      </c>
      <c r="S100" s="68"/>
      <c r="T100" s="69">
        <v>6</v>
      </c>
    </row>
    <row r="101" spans="1:20" ht="19.5" customHeight="1">
      <c r="A101" s="63">
        <v>86</v>
      </c>
      <c r="B101" s="70" t="s">
        <v>522</v>
      </c>
      <c r="C101" s="61" t="s">
        <v>777</v>
      </c>
      <c r="D101" s="61" t="s">
        <v>22</v>
      </c>
      <c r="E101" s="67" t="s">
        <v>778</v>
      </c>
      <c r="F101" s="67" t="s">
        <v>779</v>
      </c>
      <c r="G101" s="61">
        <v>98</v>
      </c>
      <c r="H101" s="61">
        <v>87</v>
      </c>
      <c r="I101" s="61">
        <f t="shared" si="10"/>
        <v>49</v>
      </c>
      <c r="J101" s="58">
        <f>I101/2</f>
        <v>24.5</v>
      </c>
      <c r="K101" s="59">
        <v>66.8</v>
      </c>
      <c r="L101" s="59">
        <f>K101*(83.96/84.25)</f>
        <v>66.5700652818991</v>
      </c>
      <c r="M101" s="59">
        <f>L101*0.5</f>
        <v>33.28503264094955</v>
      </c>
      <c r="N101" s="59">
        <f>J101+M101</f>
        <v>57.78503264094955</v>
      </c>
      <c r="O101" s="60">
        <f>RANK(N101,N$4:N$104)</f>
        <v>98</v>
      </c>
      <c r="P101" s="61">
        <v>15306531963</v>
      </c>
      <c r="Q101" s="61"/>
      <c r="R101" s="68" t="s">
        <v>37</v>
      </c>
      <c r="S101" s="68"/>
      <c r="T101" s="69">
        <v>3</v>
      </c>
    </row>
    <row r="102" spans="1:20" ht="19.5" customHeight="1">
      <c r="A102" s="63">
        <v>101</v>
      </c>
      <c r="B102" s="64" t="s">
        <v>522</v>
      </c>
      <c r="C102" s="63" t="s">
        <v>823</v>
      </c>
      <c r="D102" s="63" t="s">
        <v>410</v>
      </c>
      <c r="E102" s="64" t="s">
        <v>824</v>
      </c>
      <c r="F102" s="64" t="s">
        <v>825</v>
      </c>
      <c r="G102" s="63">
        <v>92.5</v>
      </c>
      <c r="H102" s="63">
        <v>104</v>
      </c>
      <c r="I102" s="63">
        <f t="shared" si="10"/>
        <v>46.25</v>
      </c>
      <c r="J102" s="53">
        <f>I102/2</f>
        <v>23.125</v>
      </c>
      <c r="K102" s="54">
        <v>64.6</v>
      </c>
      <c r="L102" s="54">
        <f>K102*(83.96/86.25)</f>
        <v>62.88482318840578</v>
      </c>
      <c r="M102" s="54">
        <f>L102*0.5</f>
        <v>31.44241159420289</v>
      </c>
      <c r="N102" s="54">
        <f>J102+M102</f>
        <v>54.567411594202895</v>
      </c>
      <c r="O102" s="55">
        <f>RANK(N102,N$4:N$104)</f>
        <v>99</v>
      </c>
      <c r="P102" s="63">
        <v>18870798858</v>
      </c>
      <c r="Q102" s="63" t="s">
        <v>332</v>
      </c>
      <c r="R102" s="65" t="s">
        <v>44</v>
      </c>
      <c r="S102" s="65"/>
      <c r="T102" s="66">
        <v>17</v>
      </c>
    </row>
    <row r="103" spans="1:20" ht="19.5" customHeight="1">
      <c r="A103" s="61">
        <v>90</v>
      </c>
      <c r="B103" s="62" t="s">
        <v>522</v>
      </c>
      <c r="C103" s="63" t="s">
        <v>789</v>
      </c>
      <c r="D103" s="63" t="s">
        <v>22</v>
      </c>
      <c r="E103" s="64" t="s">
        <v>790</v>
      </c>
      <c r="F103" s="64" t="s">
        <v>791</v>
      </c>
      <c r="G103" s="63">
        <v>96.5</v>
      </c>
      <c r="H103" s="63">
        <v>92</v>
      </c>
      <c r="I103" s="63">
        <f t="shared" si="10"/>
        <v>48.25</v>
      </c>
      <c r="J103" s="53">
        <f>I103/2</f>
        <v>24.125</v>
      </c>
      <c r="K103" s="54"/>
      <c r="L103" s="54"/>
      <c r="M103" s="54"/>
      <c r="N103" s="54">
        <f>J103+M103</f>
        <v>24.125</v>
      </c>
      <c r="O103" s="55">
        <f>RANK(N103,N$4:N$104)</f>
        <v>100</v>
      </c>
      <c r="P103" s="63">
        <v>13823769281</v>
      </c>
      <c r="Q103" s="63" t="s">
        <v>1267</v>
      </c>
      <c r="R103" s="65" t="s">
        <v>33</v>
      </c>
      <c r="S103" s="65" t="s">
        <v>792</v>
      </c>
      <c r="T103" s="66"/>
    </row>
    <row r="104" spans="1:20" ht="19.5" customHeight="1">
      <c r="A104" s="61">
        <v>91</v>
      </c>
      <c r="B104" s="62" t="s">
        <v>522</v>
      </c>
      <c r="C104" s="63" t="s">
        <v>793</v>
      </c>
      <c r="D104" s="63" t="s">
        <v>22</v>
      </c>
      <c r="E104" s="64" t="s">
        <v>794</v>
      </c>
      <c r="F104" s="64" t="s">
        <v>795</v>
      </c>
      <c r="G104" s="63">
        <v>96</v>
      </c>
      <c r="H104" s="63">
        <v>93</v>
      </c>
      <c r="I104" s="63">
        <f t="shared" si="10"/>
        <v>48</v>
      </c>
      <c r="J104" s="53">
        <f>I104/2</f>
        <v>24</v>
      </c>
      <c r="K104" s="54"/>
      <c r="L104" s="54"/>
      <c r="M104" s="54"/>
      <c r="N104" s="54">
        <f>J104+M104</f>
        <v>24</v>
      </c>
      <c r="O104" s="55">
        <f>RANK(N104,N$4:N$104)</f>
        <v>101</v>
      </c>
      <c r="P104" s="63">
        <v>18970713905</v>
      </c>
      <c r="Q104" s="63" t="s">
        <v>1267</v>
      </c>
      <c r="R104" s="65" t="s">
        <v>29</v>
      </c>
      <c r="S104" s="65"/>
      <c r="T104" s="66"/>
    </row>
    <row r="105" ht="18.75" customHeight="1">
      <c r="F105" s="71" t="s">
        <v>1268</v>
      </c>
    </row>
  </sheetData>
  <sheetProtection/>
  <mergeCells count="16">
    <mergeCell ref="F2:F3"/>
    <mergeCell ref="G2:J2"/>
    <mergeCell ref="O2:O3"/>
    <mergeCell ref="P2:P3"/>
    <mergeCell ref="K2:M2"/>
    <mergeCell ref="N2:N3"/>
    <mergeCell ref="A1:T1"/>
    <mergeCell ref="S2:S3"/>
    <mergeCell ref="T2:T3"/>
    <mergeCell ref="A2:A3"/>
    <mergeCell ref="B2:B3"/>
    <mergeCell ref="C2:C3"/>
    <mergeCell ref="D2:D3"/>
    <mergeCell ref="E2:E3"/>
    <mergeCell ref="Q2:Q3"/>
    <mergeCell ref="R2:R3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Q8" sqref="Q8"/>
    </sheetView>
  </sheetViews>
  <sheetFormatPr defaultColWidth="9.00390625" defaultRowHeight="13.5"/>
  <cols>
    <col min="1" max="1" width="3.75390625" style="4" customWidth="1"/>
    <col min="2" max="2" width="11.625" style="4" customWidth="1"/>
    <col min="3" max="3" width="7.00390625" style="4" customWidth="1"/>
    <col min="4" max="4" width="3.625" style="4" customWidth="1"/>
    <col min="5" max="5" width="19.375" style="5" hidden="1" customWidth="1"/>
    <col min="6" max="6" width="12.75390625" style="5" customWidth="1"/>
    <col min="7" max="7" width="9.25390625" style="4" customWidth="1"/>
    <col min="8" max="8" width="3.875" style="4" customWidth="1"/>
    <col min="9" max="9" width="6.25390625" style="4" customWidth="1"/>
    <col min="10" max="10" width="8.125" style="6" customWidth="1"/>
    <col min="11" max="11" width="9.50390625" style="7" customWidth="1"/>
    <col min="12" max="12" width="10.25390625" style="5" customWidth="1"/>
    <col min="13" max="13" width="7.375" style="5" customWidth="1"/>
    <col min="14" max="14" width="8.625" style="5" customWidth="1"/>
    <col min="15" max="15" width="6.75390625" style="5" customWidth="1"/>
    <col min="16" max="16" width="11.625" style="5" hidden="1" customWidth="1"/>
    <col min="17" max="17" width="11.25390625" style="8" customWidth="1"/>
    <col min="18" max="18" width="7.75390625" style="9" customWidth="1"/>
    <col min="19" max="19" width="0.875" style="9" hidden="1" customWidth="1"/>
    <col min="20" max="20" width="5.75390625" style="9" customWidth="1"/>
    <col min="21" max="16384" width="9.00390625" style="3" customWidth="1"/>
  </cols>
  <sheetData>
    <row r="1" spans="1:20" s="1" customFormat="1" ht="27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26"/>
    </row>
    <row r="2" spans="1:20" s="2" customFormat="1" ht="15.75" customHeight="1">
      <c r="A2" s="82" t="s">
        <v>1</v>
      </c>
      <c r="B2" s="82" t="s">
        <v>2</v>
      </c>
      <c r="C2" s="82" t="s">
        <v>3</v>
      </c>
      <c r="D2" s="82" t="s">
        <v>4</v>
      </c>
      <c r="E2" s="85" t="s">
        <v>5</v>
      </c>
      <c r="F2" s="85" t="s">
        <v>6</v>
      </c>
      <c r="G2" s="87" t="s">
        <v>7</v>
      </c>
      <c r="H2" s="87"/>
      <c r="I2" s="87"/>
      <c r="J2" s="87"/>
      <c r="K2" s="88" t="s">
        <v>8</v>
      </c>
      <c r="L2" s="88"/>
      <c r="M2" s="88"/>
      <c r="N2" s="85" t="s">
        <v>9</v>
      </c>
      <c r="O2" s="85" t="s">
        <v>10</v>
      </c>
      <c r="P2" s="85" t="s">
        <v>11</v>
      </c>
      <c r="Q2" s="82" t="s">
        <v>12</v>
      </c>
      <c r="R2" s="91" t="s">
        <v>1258</v>
      </c>
      <c r="S2" s="78" t="s">
        <v>13</v>
      </c>
      <c r="T2" s="89" t="s">
        <v>1257</v>
      </c>
    </row>
    <row r="3" spans="1:20" s="2" customFormat="1" ht="27" customHeight="1">
      <c r="A3" s="82"/>
      <c r="B3" s="87"/>
      <c r="C3" s="82"/>
      <c r="D3" s="82"/>
      <c r="E3" s="85"/>
      <c r="F3" s="85"/>
      <c r="G3" s="10" t="s">
        <v>14</v>
      </c>
      <c r="H3" s="10" t="s">
        <v>10</v>
      </c>
      <c r="I3" s="10" t="s">
        <v>15</v>
      </c>
      <c r="J3" s="15" t="s">
        <v>16</v>
      </c>
      <c r="K3" s="16" t="s">
        <v>17</v>
      </c>
      <c r="L3" s="11" t="s">
        <v>18</v>
      </c>
      <c r="M3" s="11" t="s">
        <v>19</v>
      </c>
      <c r="N3" s="85"/>
      <c r="O3" s="85"/>
      <c r="P3" s="85"/>
      <c r="Q3" s="82"/>
      <c r="R3" s="78"/>
      <c r="S3" s="78"/>
      <c r="T3" s="90"/>
    </row>
    <row r="4" spans="1:20" ht="19.5" customHeight="1">
      <c r="A4" s="12">
        <v>1</v>
      </c>
      <c r="B4" s="21" t="s">
        <v>981</v>
      </c>
      <c r="C4" s="13" t="s">
        <v>982</v>
      </c>
      <c r="D4" s="13" t="s">
        <v>22</v>
      </c>
      <c r="E4" s="14" t="s">
        <v>983</v>
      </c>
      <c r="F4" s="14" t="s">
        <v>984</v>
      </c>
      <c r="G4" s="13">
        <v>151.5</v>
      </c>
      <c r="H4" s="13">
        <v>1</v>
      </c>
      <c r="I4" s="39">
        <f aca="true" t="shared" si="0" ref="I4:I44">G4/2</f>
        <v>75.75</v>
      </c>
      <c r="J4" s="17">
        <f aca="true" t="shared" si="1" ref="J4:J44">I4/2</f>
        <v>37.875</v>
      </c>
      <c r="K4" s="18">
        <v>84.8</v>
      </c>
      <c r="L4" s="18">
        <f>K4*(79.86/80.56)</f>
        <v>84.06315789473685</v>
      </c>
      <c r="M4" s="18">
        <f aca="true" t="shared" si="2" ref="M4:M44">L4*0.5</f>
        <v>42.03157894736842</v>
      </c>
      <c r="N4" s="17">
        <f aca="true" t="shared" si="3" ref="N4:N44">J4+M4</f>
        <v>79.90657894736842</v>
      </c>
      <c r="O4" s="36">
        <f aca="true" t="shared" si="4" ref="O4:O44">RANK(N4,N$4:N$44)</f>
        <v>1</v>
      </c>
      <c r="P4" s="13">
        <v>18214951162</v>
      </c>
      <c r="Q4" s="12"/>
      <c r="R4" s="20" t="s">
        <v>37</v>
      </c>
      <c r="S4" s="20"/>
      <c r="T4" s="38">
        <v>12</v>
      </c>
    </row>
    <row r="5" spans="1:20" ht="19.5" customHeight="1">
      <c r="A5" s="12">
        <v>4</v>
      </c>
      <c r="B5" s="21" t="s">
        <v>981</v>
      </c>
      <c r="C5" s="13" t="s">
        <v>991</v>
      </c>
      <c r="D5" s="13" t="s">
        <v>22</v>
      </c>
      <c r="E5" s="14" t="s">
        <v>992</v>
      </c>
      <c r="F5" s="14" t="s">
        <v>993</v>
      </c>
      <c r="G5" s="13">
        <v>147</v>
      </c>
      <c r="H5" s="13">
        <v>3</v>
      </c>
      <c r="I5" s="39">
        <f t="shared" si="0"/>
        <v>73.5</v>
      </c>
      <c r="J5" s="17">
        <f t="shared" si="1"/>
        <v>36.75</v>
      </c>
      <c r="K5" s="18">
        <v>86.6</v>
      </c>
      <c r="L5" s="18">
        <f>K5*(79.86/80.56)</f>
        <v>85.84751737835154</v>
      </c>
      <c r="M5" s="18">
        <f t="shared" si="2"/>
        <v>42.92375868917577</v>
      </c>
      <c r="N5" s="17">
        <f t="shared" si="3"/>
        <v>79.67375868917577</v>
      </c>
      <c r="O5" s="36">
        <f t="shared" si="4"/>
        <v>2</v>
      </c>
      <c r="P5" s="13">
        <v>18460308115</v>
      </c>
      <c r="Q5" s="12"/>
      <c r="R5" s="20" t="s">
        <v>37</v>
      </c>
      <c r="S5" s="20"/>
      <c r="T5" s="38">
        <v>14</v>
      </c>
    </row>
    <row r="6" spans="1:20" ht="19.5" customHeight="1">
      <c r="A6" s="12">
        <v>5</v>
      </c>
      <c r="B6" s="21" t="s">
        <v>981</v>
      </c>
      <c r="C6" s="13" t="s">
        <v>994</v>
      </c>
      <c r="D6" s="13" t="s">
        <v>22</v>
      </c>
      <c r="E6" s="14" t="s">
        <v>995</v>
      </c>
      <c r="F6" s="14" t="s">
        <v>996</v>
      </c>
      <c r="G6" s="13">
        <v>146.5</v>
      </c>
      <c r="H6" s="13">
        <v>5</v>
      </c>
      <c r="I6" s="39">
        <f t="shared" si="0"/>
        <v>73.25</v>
      </c>
      <c r="J6" s="17">
        <f t="shared" si="1"/>
        <v>36.625</v>
      </c>
      <c r="K6" s="18">
        <v>84.4</v>
      </c>
      <c r="L6" s="18">
        <f>K6*(79.86/78.48)</f>
        <v>85.88409785932721</v>
      </c>
      <c r="M6" s="18">
        <f t="shared" si="2"/>
        <v>42.942048929663606</v>
      </c>
      <c r="N6" s="17">
        <f t="shared" si="3"/>
        <v>79.5670489296636</v>
      </c>
      <c r="O6" s="36">
        <f t="shared" si="4"/>
        <v>3</v>
      </c>
      <c r="P6" s="13">
        <v>15570178570</v>
      </c>
      <c r="Q6" s="12"/>
      <c r="R6" s="20" t="s">
        <v>29</v>
      </c>
      <c r="S6" s="20"/>
      <c r="T6" s="38">
        <v>10</v>
      </c>
    </row>
    <row r="7" spans="1:20" ht="19.5" customHeight="1">
      <c r="A7" s="12">
        <v>8</v>
      </c>
      <c r="B7" s="21" t="s">
        <v>981</v>
      </c>
      <c r="C7" s="13" t="s">
        <v>1003</v>
      </c>
      <c r="D7" s="13" t="s">
        <v>22</v>
      </c>
      <c r="E7" s="14" t="s">
        <v>1004</v>
      </c>
      <c r="F7" s="14" t="s">
        <v>1005</v>
      </c>
      <c r="G7" s="13">
        <v>143.5</v>
      </c>
      <c r="H7" s="13">
        <v>7</v>
      </c>
      <c r="I7" s="39">
        <f t="shared" si="0"/>
        <v>71.75</v>
      </c>
      <c r="J7" s="17">
        <f t="shared" si="1"/>
        <v>35.875</v>
      </c>
      <c r="K7" s="18">
        <v>84.4</v>
      </c>
      <c r="L7" s="18">
        <f>K7*(79.86/78.48)</f>
        <v>85.88409785932721</v>
      </c>
      <c r="M7" s="18">
        <f t="shared" si="2"/>
        <v>42.942048929663606</v>
      </c>
      <c r="N7" s="17">
        <f t="shared" si="3"/>
        <v>78.8170489296636</v>
      </c>
      <c r="O7" s="36">
        <f t="shared" si="4"/>
        <v>4</v>
      </c>
      <c r="P7" s="13">
        <v>18770976586</v>
      </c>
      <c r="Q7" s="12"/>
      <c r="R7" s="20" t="s">
        <v>29</v>
      </c>
      <c r="S7" s="20"/>
      <c r="T7" s="38">
        <v>8</v>
      </c>
    </row>
    <row r="8" spans="1:20" ht="19.5" customHeight="1">
      <c r="A8" s="12">
        <v>9</v>
      </c>
      <c r="B8" s="21" t="s">
        <v>981</v>
      </c>
      <c r="C8" s="13" t="s">
        <v>1006</v>
      </c>
      <c r="D8" s="13" t="s">
        <v>22</v>
      </c>
      <c r="E8" s="14" t="s">
        <v>1007</v>
      </c>
      <c r="F8" s="14" t="s">
        <v>1008</v>
      </c>
      <c r="G8" s="13">
        <v>141.5</v>
      </c>
      <c r="H8" s="13">
        <v>9</v>
      </c>
      <c r="I8" s="39">
        <f t="shared" si="0"/>
        <v>70.75</v>
      </c>
      <c r="J8" s="17">
        <f t="shared" si="1"/>
        <v>35.375</v>
      </c>
      <c r="K8" s="18">
        <v>86.2</v>
      </c>
      <c r="L8" s="18">
        <f aca="true" t="shared" si="5" ref="L8:L18">K8*(79.86/80.56)</f>
        <v>85.45099304865938</v>
      </c>
      <c r="M8" s="18">
        <f t="shared" si="2"/>
        <v>42.72549652432969</v>
      </c>
      <c r="N8" s="17">
        <f t="shared" si="3"/>
        <v>78.10049652432969</v>
      </c>
      <c r="O8" s="36">
        <f t="shared" si="4"/>
        <v>5</v>
      </c>
      <c r="P8" s="13">
        <v>18370955653</v>
      </c>
      <c r="Q8" s="12"/>
      <c r="R8" s="20" t="s">
        <v>37</v>
      </c>
      <c r="S8" s="20"/>
      <c r="T8" s="38">
        <v>18</v>
      </c>
    </row>
    <row r="9" spans="1:20" ht="19.5" customHeight="1">
      <c r="A9" s="12">
        <v>7</v>
      </c>
      <c r="B9" s="21" t="s">
        <v>981</v>
      </c>
      <c r="C9" s="13" t="s">
        <v>1000</v>
      </c>
      <c r="D9" s="13" t="s">
        <v>22</v>
      </c>
      <c r="E9" s="14" t="s">
        <v>1001</v>
      </c>
      <c r="F9" s="14" t="s">
        <v>1002</v>
      </c>
      <c r="G9" s="13">
        <v>143.5</v>
      </c>
      <c r="H9" s="13">
        <v>7</v>
      </c>
      <c r="I9" s="39">
        <f t="shared" si="0"/>
        <v>71.75</v>
      </c>
      <c r="J9" s="17">
        <f t="shared" si="1"/>
        <v>35.875</v>
      </c>
      <c r="K9" s="18">
        <v>84.6</v>
      </c>
      <c r="L9" s="18">
        <f t="shared" si="5"/>
        <v>83.86489572989076</v>
      </c>
      <c r="M9" s="18">
        <f t="shared" si="2"/>
        <v>41.93244786494538</v>
      </c>
      <c r="N9" s="17">
        <f t="shared" si="3"/>
        <v>77.80744786494537</v>
      </c>
      <c r="O9" s="36">
        <f t="shared" si="4"/>
        <v>6</v>
      </c>
      <c r="P9" s="13">
        <v>18370957622</v>
      </c>
      <c r="Q9" s="12"/>
      <c r="R9" s="20" t="s">
        <v>33</v>
      </c>
      <c r="S9" s="20"/>
      <c r="T9" s="38">
        <v>4</v>
      </c>
    </row>
    <row r="10" spans="1:20" ht="19.5" customHeight="1">
      <c r="A10" s="12">
        <v>6</v>
      </c>
      <c r="B10" s="21" t="s">
        <v>981</v>
      </c>
      <c r="C10" s="13" t="s">
        <v>997</v>
      </c>
      <c r="D10" s="13" t="s">
        <v>22</v>
      </c>
      <c r="E10" s="14" t="s">
        <v>998</v>
      </c>
      <c r="F10" s="14" t="s">
        <v>999</v>
      </c>
      <c r="G10" s="13">
        <v>144.5</v>
      </c>
      <c r="H10" s="13">
        <v>6</v>
      </c>
      <c r="I10" s="39">
        <f t="shared" si="0"/>
        <v>72.25</v>
      </c>
      <c r="J10" s="17">
        <f t="shared" si="1"/>
        <v>36.125</v>
      </c>
      <c r="K10" s="18">
        <v>82.6</v>
      </c>
      <c r="L10" s="18">
        <f t="shared" si="5"/>
        <v>81.88227408142998</v>
      </c>
      <c r="M10" s="18">
        <f t="shared" si="2"/>
        <v>40.94113704071499</v>
      </c>
      <c r="N10" s="17">
        <f t="shared" si="3"/>
        <v>77.06613704071499</v>
      </c>
      <c r="O10" s="36">
        <f t="shared" si="4"/>
        <v>7</v>
      </c>
      <c r="P10" s="13">
        <v>15779752127</v>
      </c>
      <c r="Q10" s="12"/>
      <c r="R10" s="20" t="s">
        <v>33</v>
      </c>
      <c r="S10" s="20"/>
      <c r="T10" s="38">
        <v>1</v>
      </c>
    </row>
    <row r="11" spans="1:20" ht="19.5" customHeight="1">
      <c r="A11" s="12">
        <v>18</v>
      </c>
      <c r="B11" s="21" t="s">
        <v>981</v>
      </c>
      <c r="C11" s="13" t="s">
        <v>1033</v>
      </c>
      <c r="D11" s="13" t="s">
        <v>22</v>
      </c>
      <c r="E11" s="14" t="s">
        <v>1034</v>
      </c>
      <c r="F11" s="14" t="s">
        <v>1035</v>
      </c>
      <c r="G11" s="13">
        <v>136.5</v>
      </c>
      <c r="H11" s="13">
        <v>17</v>
      </c>
      <c r="I11" s="39">
        <f t="shared" si="0"/>
        <v>68.25</v>
      </c>
      <c r="J11" s="17">
        <f t="shared" si="1"/>
        <v>34.125</v>
      </c>
      <c r="K11" s="18">
        <v>86.6</v>
      </c>
      <c r="L11" s="18">
        <f t="shared" si="5"/>
        <v>85.84751737835154</v>
      </c>
      <c r="M11" s="18">
        <f t="shared" si="2"/>
        <v>42.92375868917577</v>
      </c>
      <c r="N11" s="17">
        <f t="shared" si="3"/>
        <v>77.04875868917577</v>
      </c>
      <c r="O11" s="36">
        <f t="shared" si="4"/>
        <v>8</v>
      </c>
      <c r="P11" s="13">
        <v>18170724686</v>
      </c>
      <c r="Q11" s="12"/>
      <c r="R11" s="20" t="s">
        <v>37</v>
      </c>
      <c r="S11" s="20"/>
      <c r="T11" s="38">
        <v>1</v>
      </c>
    </row>
    <row r="12" spans="1:20" ht="19.5" customHeight="1">
      <c r="A12" s="12">
        <v>2</v>
      </c>
      <c r="B12" s="21" t="s">
        <v>981</v>
      </c>
      <c r="C12" s="13" t="s">
        <v>985</v>
      </c>
      <c r="D12" s="13" t="s">
        <v>22</v>
      </c>
      <c r="E12" s="14" t="s">
        <v>986</v>
      </c>
      <c r="F12" s="14" t="s">
        <v>987</v>
      </c>
      <c r="G12" s="13">
        <v>148</v>
      </c>
      <c r="H12" s="13">
        <v>2</v>
      </c>
      <c r="I12" s="39">
        <f t="shared" si="0"/>
        <v>74</v>
      </c>
      <c r="J12" s="17">
        <f t="shared" si="1"/>
        <v>37</v>
      </c>
      <c r="K12" s="18">
        <v>79.6</v>
      </c>
      <c r="L12" s="18">
        <f t="shared" si="5"/>
        <v>78.90834160873882</v>
      </c>
      <c r="M12" s="18">
        <f t="shared" si="2"/>
        <v>39.45417080436941</v>
      </c>
      <c r="N12" s="17">
        <f t="shared" si="3"/>
        <v>76.45417080436941</v>
      </c>
      <c r="O12" s="36">
        <f t="shared" si="4"/>
        <v>9</v>
      </c>
      <c r="P12" s="13">
        <v>18379785476</v>
      </c>
      <c r="Q12" s="12"/>
      <c r="R12" s="20" t="s">
        <v>33</v>
      </c>
      <c r="S12" s="20"/>
      <c r="T12" s="38">
        <v>9</v>
      </c>
    </row>
    <row r="13" spans="1:20" ht="19.5" customHeight="1">
      <c r="A13" s="12">
        <v>10</v>
      </c>
      <c r="B13" s="21" t="s">
        <v>981</v>
      </c>
      <c r="C13" s="13" t="s">
        <v>1009</v>
      </c>
      <c r="D13" s="13" t="s">
        <v>22</v>
      </c>
      <c r="E13" s="14" t="s">
        <v>1010</v>
      </c>
      <c r="F13" s="14" t="s">
        <v>1011</v>
      </c>
      <c r="G13" s="13">
        <v>141</v>
      </c>
      <c r="H13" s="13">
        <v>10</v>
      </c>
      <c r="I13" s="39">
        <f t="shared" si="0"/>
        <v>70.5</v>
      </c>
      <c r="J13" s="17">
        <f t="shared" si="1"/>
        <v>35.25</v>
      </c>
      <c r="K13" s="18">
        <v>82.6</v>
      </c>
      <c r="L13" s="18">
        <f t="shared" si="5"/>
        <v>81.88227408142998</v>
      </c>
      <c r="M13" s="18">
        <f t="shared" si="2"/>
        <v>40.94113704071499</v>
      </c>
      <c r="N13" s="17">
        <f t="shared" si="3"/>
        <v>76.19113704071499</v>
      </c>
      <c r="O13" s="36">
        <f t="shared" si="4"/>
        <v>10</v>
      </c>
      <c r="P13" s="13">
        <v>13754392660</v>
      </c>
      <c r="Q13" s="12"/>
      <c r="R13" s="20" t="s">
        <v>33</v>
      </c>
      <c r="S13" s="20"/>
      <c r="T13" s="38">
        <v>10</v>
      </c>
    </row>
    <row r="14" spans="1:20" ht="19.5" customHeight="1">
      <c r="A14" s="12">
        <v>14</v>
      </c>
      <c r="B14" s="21" t="s">
        <v>981</v>
      </c>
      <c r="C14" s="13" t="s">
        <v>1021</v>
      </c>
      <c r="D14" s="13" t="s">
        <v>22</v>
      </c>
      <c r="E14" s="14" t="s">
        <v>1022</v>
      </c>
      <c r="F14" s="14" t="s">
        <v>1023</v>
      </c>
      <c r="G14" s="13">
        <v>139</v>
      </c>
      <c r="H14" s="13">
        <v>14</v>
      </c>
      <c r="I14" s="39">
        <f t="shared" si="0"/>
        <v>69.5</v>
      </c>
      <c r="J14" s="17">
        <f t="shared" si="1"/>
        <v>34.75</v>
      </c>
      <c r="K14" s="18">
        <v>83.2</v>
      </c>
      <c r="L14" s="18">
        <f t="shared" si="5"/>
        <v>82.47706057596822</v>
      </c>
      <c r="M14" s="18">
        <f t="shared" si="2"/>
        <v>41.23853028798411</v>
      </c>
      <c r="N14" s="17">
        <f t="shared" si="3"/>
        <v>75.9885302879841</v>
      </c>
      <c r="O14" s="36">
        <f t="shared" si="4"/>
        <v>11</v>
      </c>
      <c r="P14" s="13">
        <v>18270978734</v>
      </c>
      <c r="Q14" s="12"/>
      <c r="R14" s="20" t="s">
        <v>37</v>
      </c>
      <c r="S14" s="20"/>
      <c r="T14" s="38">
        <v>6</v>
      </c>
    </row>
    <row r="15" spans="1:20" ht="19.5" customHeight="1">
      <c r="A15" s="12">
        <v>11</v>
      </c>
      <c r="B15" s="21" t="s">
        <v>981</v>
      </c>
      <c r="C15" s="13" t="s">
        <v>1012</v>
      </c>
      <c r="D15" s="13" t="s">
        <v>22</v>
      </c>
      <c r="E15" s="14" t="s">
        <v>1013</v>
      </c>
      <c r="F15" s="14" t="s">
        <v>1014</v>
      </c>
      <c r="G15" s="13">
        <v>141</v>
      </c>
      <c r="H15" s="13">
        <v>10</v>
      </c>
      <c r="I15" s="39">
        <f t="shared" si="0"/>
        <v>70.5</v>
      </c>
      <c r="J15" s="17">
        <f t="shared" si="1"/>
        <v>35.25</v>
      </c>
      <c r="K15" s="18">
        <v>81.8</v>
      </c>
      <c r="L15" s="18">
        <f t="shared" si="5"/>
        <v>81.08922542204567</v>
      </c>
      <c r="M15" s="18">
        <f t="shared" si="2"/>
        <v>40.544612711022836</v>
      </c>
      <c r="N15" s="17">
        <f t="shared" si="3"/>
        <v>75.79461271102284</v>
      </c>
      <c r="O15" s="36">
        <f t="shared" si="4"/>
        <v>12</v>
      </c>
      <c r="P15" s="13">
        <v>15350102581</v>
      </c>
      <c r="Q15" s="12"/>
      <c r="R15" s="20" t="s">
        <v>37</v>
      </c>
      <c r="S15" s="20"/>
      <c r="T15" s="38">
        <v>4</v>
      </c>
    </row>
    <row r="16" spans="1:20" ht="19.5" customHeight="1">
      <c r="A16" s="12">
        <v>12</v>
      </c>
      <c r="B16" s="21" t="s">
        <v>981</v>
      </c>
      <c r="C16" s="13" t="s">
        <v>1015</v>
      </c>
      <c r="D16" s="13" t="s">
        <v>22</v>
      </c>
      <c r="E16" s="14" t="s">
        <v>1016</v>
      </c>
      <c r="F16" s="14" t="s">
        <v>1017</v>
      </c>
      <c r="G16" s="13">
        <v>141</v>
      </c>
      <c r="H16" s="13">
        <v>10</v>
      </c>
      <c r="I16" s="39">
        <f t="shared" si="0"/>
        <v>70.5</v>
      </c>
      <c r="J16" s="17">
        <f t="shared" si="1"/>
        <v>35.25</v>
      </c>
      <c r="K16" s="18">
        <v>81.6</v>
      </c>
      <c r="L16" s="18">
        <f t="shared" si="5"/>
        <v>80.8909632571996</v>
      </c>
      <c r="M16" s="18">
        <f t="shared" si="2"/>
        <v>40.4454816285998</v>
      </c>
      <c r="N16" s="17">
        <f t="shared" si="3"/>
        <v>75.6954816285998</v>
      </c>
      <c r="O16" s="36">
        <f t="shared" si="4"/>
        <v>13</v>
      </c>
      <c r="P16" s="13">
        <v>15270630706</v>
      </c>
      <c r="Q16" s="12"/>
      <c r="R16" s="20" t="s">
        <v>33</v>
      </c>
      <c r="S16" s="20"/>
      <c r="T16" s="38">
        <v>7</v>
      </c>
    </row>
    <row r="17" spans="1:20" ht="19.5" customHeight="1">
      <c r="A17" s="12">
        <v>24</v>
      </c>
      <c r="B17" s="21" t="s">
        <v>981</v>
      </c>
      <c r="C17" s="13" t="s">
        <v>1051</v>
      </c>
      <c r="D17" s="13" t="s">
        <v>22</v>
      </c>
      <c r="E17" s="14" t="s">
        <v>1052</v>
      </c>
      <c r="F17" s="14" t="s">
        <v>1053</v>
      </c>
      <c r="G17" s="13">
        <v>133.5</v>
      </c>
      <c r="H17" s="13">
        <v>24</v>
      </c>
      <c r="I17" s="39">
        <f t="shared" si="0"/>
        <v>66.75</v>
      </c>
      <c r="J17" s="17">
        <f t="shared" si="1"/>
        <v>33.375</v>
      </c>
      <c r="K17" s="18">
        <v>85.2</v>
      </c>
      <c r="L17" s="18">
        <f t="shared" si="5"/>
        <v>84.459682224429</v>
      </c>
      <c r="M17" s="18">
        <f t="shared" si="2"/>
        <v>42.2298411122145</v>
      </c>
      <c r="N17" s="17">
        <f t="shared" si="3"/>
        <v>75.6048411122145</v>
      </c>
      <c r="O17" s="36">
        <f t="shared" si="4"/>
        <v>14</v>
      </c>
      <c r="P17" s="13">
        <v>15170632535</v>
      </c>
      <c r="Q17" s="12"/>
      <c r="R17" s="20" t="s">
        <v>33</v>
      </c>
      <c r="S17" s="20"/>
      <c r="T17" s="38">
        <v>2</v>
      </c>
    </row>
    <row r="18" spans="1:20" ht="19.5" customHeight="1">
      <c r="A18" s="12">
        <v>15</v>
      </c>
      <c r="B18" s="21" t="s">
        <v>981</v>
      </c>
      <c r="C18" s="13" t="s">
        <v>1024</v>
      </c>
      <c r="D18" s="13" t="s">
        <v>22</v>
      </c>
      <c r="E18" s="14" t="s">
        <v>1025</v>
      </c>
      <c r="F18" s="14" t="s">
        <v>1026</v>
      </c>
      <c r="G18" s="13">
        <v>138</v>
      </c>
      <c r="H18" s="13">
        <v>15</v>
      </c>
      <c r="I18" s="39">
        <f t="shared" si="0"/>
        <v>69</v>
      </c>
      <c r="J18" s="17">
        <f t="shared" si="1"/>
        <v>34.5</v>
      </c>
      <c r="K18" s="18">
        <v>82.2</v>
      </c>
      <c r="L18" s="18">
        <f t="shared" si="5"/>
        <v>81.48574975173784</v>
      </c>
      <c r="M18" s="18">
        <f t="shared" si="2"/>
        <v>40.74287487586892</v>
      </c>
      <c r="N18" s="17">
        <f t="shared" si="3"/>
        <v>75.24287487586892</v>
      </c>
      <c r="O18" s="36">
        <f t="shared" si="4"/>
        <v>15</v>
      </c>
      <c r="P18" s="13">
        <v>13207928414</v>
      </c>
      <c r="Q18" s="12"/>
      <c r="R18" s="20" t="s">
        <v>37</v>
      </c>
      <c r="S18" s="20"/>
      <c r="T18" s="38">
        <v>2</v>
      </c>
    </row>
    <row r="19" spans="1:20" ht="19.5" customHeight="1">
      <c r="A19" s="12">
        <v>33</v>
      </c>
      <c r="B19" s="21" t="s">
        <v>981</v>
      </c>
      <c r="C19" s="13" t="s">
        <v>1077</v>
      </c>
      <c r="D19" s="13" t="s">
        <v>22</v>
      </c>
      <c r="E19" s="14" t="s">
        <v>1078</v>
      </c>
      <c r="F19" s="14" t="s">
        <v>1079</v>
      </c>
      <c r="G19" s="13">
        <v>127.5</v>
      </c>
      <c r="H19" s="13">
        <v>33</v>
      </c>
      <c r="I19" s="39">
        <f t="shared" si="0"/>
        <v>63.75</v>
      </c>
      <c r="J19" s="17">
        <f t="shared" si="1"/>
        <v>31.875</v>
      </c>
      <c r="K19" s="18">
        <v>85.2</v>
      </c>
      <c r="L19" s="18">
        <f>K19*(79.86/78.48)</f>
        <v>86.69816513761468</v>
      </c>
      <c r="M19" s="18">
        <f t="shared" si="2"/>
        <v>43.34908256880734</v>
      </c>
      <c r="N19" s="17">
        <f t="shared" si="3"/>
        <v>75.22408256880735</v>
      </c>
      <c r="O19" s="36">
        <f t="shared" si="4"/>
        <v>16</v>
      </c>
      <c r="P19" s="13">
        <v>18379898520</v>
      </c>
      <c r="Q19" s="12"/>
      <c r="R19" s="20" t="s">
        <v>29</v>
      </c>
      <c r="S19" s="20"/>
      <c r="T19" s="38">
        <v>9</v>
      </c>
    </row>
    <row r="20" spans="1:20" ht="19.5" customHeight="1">
      <c r="A20" s="12">
        <v>17</v>
      </c>
      <c r="B20" s="21" t="s">
        <v>981</v>
      </c>
      <c r="C20" s="13" t="s">
        <v>1030</v>
      </c>
      <c r="D20" s="13" t="s">
        <v>22</v>
      </c>
      <c r="E20" s="14" t="s">
        <v>1031</v>
      </c>
      <c r="F20" s="14" t="s">
        <v>1032</v>
      </c>
      <c r="G20" s="13">
        <v>136.5</v>
      </c>
      <c r="H20" s="13">
        <v>17</v>
      </c>
      <c r="I20" s="39">
        <f t="shared" si="0"/>
        <v>68.25</v>
      </c>
      <c r="J20" s="17">
        <f t="shared" si="1"/>
        <v>34.125</v>
      </c>
      <c r="K20" s="18">
        <v>80.4</v>
      </c>
      <c r="L20" s="18">
        <f>K20*(79.86/78.48)</f>
        <v>81.8137614678899</v>
      </c>
      <c r="M20" s="18">
        <f t="shared" si="2"/>
        <v>40.90688073394495</v>
      </c>
      <c r="N20" s="17">
        <f t="shared" si="3"/>
        <v>75.03188073394494</v>
      </c>
      <c r="O20" s="36">
        <f t="shared" si="4"/>
        <v>17</v>
      </c>
      <c r="P20" s="13">
        <v>18370961531</v>
      </c>
      <c r="Q20" s="12"/>
      <c r="R20" s="20" t="s">
        <v>29</v>
      </c>
      <c r="S20" s="20"/>
      <c r="T20" s="38">
        <v>13</v>
      </c>
    </row>
    <row r="21" spans="1:20" ht="19.5" customHeight="1">
      <c r="A21" s="12">
        <v>22</v>
      </c>
      <c r="B21" s="21" t="s">
        <v>981</v>
      </c>
      <c r="C21" s="13" t="s">
        <v>1045</v>
      </c>
      <c r="D21" s="13" t="s">
        <v>22</v>
      </c>
      <c r="E21" s="14" t="s">
        <v>1046</v>
      </c>
      <c r="F21" s="14" t="s">
        <v>1047</v>
      </c>
      <c r="G21" s="13">
        <v>135</v>
      </c>
      <c r="H21" s="13">
        <v>22</v>
      </c>
      <c r="I21" s="39">
        <f t="shared" si="0"/>
        <v>67.5</v>
      </c>
      <c r="J21" s="17">
        <f t="shared" si="1"/>
        <v>33.75</v>
      </c>
      <c r="K21" s="18">
        <v>80.6</v>
      </c>
      <c r="L21" s="18">
        <f>K21*(79.86/78.48)</f>
        <v>82.01727828746176</v>
      </c>
      <c r="M21" s="18">
        <f t="shared" si="2"/>
        <v>41.00863914373088</v>
      </c>
      <c r="N21" s="17">
        <f t="shared" si="3"/>
        <v>74.75863914373087</v>
      </c>
      <c r="O21" s="36">
        <f t="shared" si="4"/>
        <v>18</v>
      </c>
      <c r="P21" s="13">
        <v>15279793310</v>
      </c>
      <c r="Q21" s="12"/>
      <c r="R21" s="20" t="s">
        <v>29</v>
      </c>
      <c r="S21" s="20"/>
      <c r="T21" s="38">
        <v>11</v>
      </c>
    </row>
    <row r="22" spans="1:20" ht="19.5" customHeight="1">
      <c r="A22" s="12">
        <v>20</v>
      </c>
      <c r="B22" s="21" t="s">
        <v>981</v>
      </c>
      <c r="C22" s="13" t="s">
        <v>1039</v>
      </c>
      <c r="D22" s="13" t="s">
        <v>22</v>
      </c>
      <c r="E22" s="14" t="s">
        <v>1040</v>
      </c>
      <c r="F22" s="14" t="s">
        <v>1041</v>
      </c>
      <c r="G22" s="13">
        <v>136</v>
      </c>
      <c r="H22" s="13">
        <v>20</v>
      </c>
      <c r="I22" s="39">
        <f t="shared" si="0"/>
        <v>68</v>
      </c>
      <c r="J22" s="17">
        <f t="shared" si="1"/>
        <v>34</v>
      </c>
      <c r="K22" s="18">
        <v>80.6</v>
      </c>
      <c r="L22" s="18">
        <f>K22*(79.86/80.56)</f>
        <v>79.8996524329692</v>
      </c>
      <c r="M22" s="18">
        <f t="shared" si="2"/>
        <v>39.9498262164846</v>
      </c>
      <c r="N22" s="17">
        <f t="shared" si="3"/>
        <v>73.94982621648461</v>
      </c>
      <c r="O22" s="36">
        <f t="shared" si="4"/>
        <v>19</v>
      </c>
      <c r="P22" s="13">
        <v>15879744992</v>
      </c>
      <c r="Q22" s="12"/>
      <c r="R22" s="20" t="s">
        <v>33</v>
      </c>
      <c r="S22" s="20"/>
      <c r="T22" s="38">
        <v>8</v>
      </c>
    </row>
    <row r="23" spans="1:20" ht="19.5" customHeight="1">
      <c r="A23" s="12">
        <v>3</v>
      </c>
      <c r="B23" s="21" t="s">
        <v>981</v>
      </c>
      <c r="C23" s="13" t="s">
        <v>988</v>
      </c>
      <c r="D23" s="13" t="s">
        <v>22</v>
      </c>
      <c r="E23" s="14" t="s">
        <v>989</v>
      </c>
      <c r="F23" s="14" t="s">
        <v>990</v>
      </c>
      <c r="G23" s="13">
        <v>147</v>
      </c>
      <c r="H23" s="13">
        <v>3</v>
      </c>
      <c r="I23" s="39">
        <f t="shared" si="0"/>
        <v>73.5</v>
      </c>
      <c r="J23" s="17">
        <f t="shared" si="1"/>
        <v>36.75</v>
      </c>
      <c r="K23" s="18">
        <v>72.6</v>
      </c>
      <c r="L23" s="18">
        <f>K23*(79.86/78.48)</f>
        <v>73.87660550458715</v>
      </c>
      <c r="M23" s="18">
        <f t="shared" si="2"/>
        <v>36.93830275229357</v>
      </c>
      <c r="N23" s="17">
        <f t="shared" si="3"/>
        <v>73.68830275229357</v>
      </c>
      <c r="O23" s="36">
        <f t="shared" si="4"/>
        <v>20</v>
      </c>
      <c r="P23" s="13">
        <v>18179727632</v>
      </c>
      <c r="Q23" s="12"/>
      <c r="R23" s="20" t="s">
        <v>29</v>
      </c>
      <c r="S23" s="20"/>
      <c r="T23" s="38">
        <v>5</v>
      </c>
    </row>
    <row r="24" spans="1:20" ht="19.5" customHeight="1">
      <c r="A24" s="12">
        <v>37</v>
      </c>
      <c r="B24" s="21" t="s">
        <v>981</v>
      </c>
      <c r="C24" s="13" t="s">
        <v>1089</v>
      </c>
      <c r="D24" s="13" t="s">
        <v>22</v>
      </c>
      <c r="E24" s="14" t="s">
        <v>1090</v>
      </c>
      <c r="F24" s="14" t="s">
        <v>1091</v>
      </c>
      <c r="G24" s="13">
        <v>124.5</v>
      </c>
      <c r="H24" s="13">
        <v>35</v>
      </c>
      <c r="I24" s="39">
        <f t="shared" si="0"/>
        <v>62.25</v>
      </c>
      <c r="J24" s="17">
        <f t="shared" si="1"/>
        <v>31.125</v>
      </c>
      <c r="K24" s="18">
        <v>83.4</v>
      </c>
      <c r="L24" s="18">
        <f>K24*(79.86/78.48)</f>
        <v>84.86651376146789</v>
      </c>
      <c r="M24" s="18">
        <f t="shared" si="2"/>
        <v>42.43325688073394</v>
      </c>
      <c r="N24" s="17">
        <f t="shared" si="3"/>
        <v>73.55825688073395</v>
      </c>
      <c r="O24" s="36">
        <f t="shared" si="4"/>
        <v>21</v>
      </c>
      <c r="P24" s="13">
        <v>18370983237</v>
      </c>
      <c r="Q24" s="12"/>
      <c r="R24" s="20" t="s">
        <v>29</v>
      </c>
      <c r="S24" s="20"/>
      <c r="T24" s="38">
        <v>7</v>
      </c>
    </row>
    <row r="25" spans="1:20" ht="19.5" customHeight="1">
      <c r="A25" s="12">
        <v>32</v>
      </c>
      <c r="B25" s="21" t="s">
        <v>981</v>
      </c>
      <c r="C25" s="13" t="s">
        <v>1074</v>
      </c>
      <c r="D25" s="13" t="s">
        <v>22</v>
      </c>
      <c r="E25" s="14" t="s">
        <v>1075</v>
      </c>
      <c r="F25" s="14" t="s">
        <v>1076</v>
      </c>
      <c r="G25" s="13">
        <v>128</v>
      </c>
      <c r="H25" s="13">
        <v>30</v>
      </c>
      <c r="I25" s="39">
        <f t="shared" si="0"/>
        <v>64</v>
      </c>
      <c r="J25" s="17">
        <f t="shared" si="1"/>
        <v>32</v>
      </c>
      <c r="K25" s="18">
        <v>83.4</v>
      </c>
      <c r="L25" s="18">
        <f>K25*(79.86/80.56)</f>
        <v>82.67532274081431</v>
      </c>
      <c r="M25" s="18">
        <f t="shared" si="2"/>
        <v>41.337661370407154</v>
      </c>
      <c r="N25" s="17">
        <f t="shared" si="3"/>
        <v>73.33766137040715</v>
      </c>
      <c r="O25" s="36">
        <f t="shared" si="4"/>
        <v>22</v>
      </c>
      <c r="P25" s="13">
        <v>13707975017</v>
      </c>
      <c r="Q25" s="12"/>
      <c r="R25" s="20" t="s">
        <v>37</v>
      </c>
      <c r="S25" s="20"/>
      <c r="T25" s="38">
        <v>15</v>
      </c>
    </row>
    <row r="26" spans="1:20" ht="19.5" customHeight="1">
      <c r="A26" s="12">
        <v>27</v>
      </c>
      <c r="B26" s="21" t="s">
        <v>981</v>
      </c>
      <c r="C26" s="13" t="s">
        <v>1059</v>
      </c>
      <c r="D26" s="13" t="s">
        <v>22</v>
      </c>
      <c r="E26" s="14" t="s">
        <v>1060</v>
      </c>
      <c r="F26" s="14" t="s">
        <v>1061</v>
      </c>
      <c r="G26" s="13">
        <v>130</v>
      </c>
      <c r="H26" s="13">
        <v>26</v>
      </c>
      <c r="I26" s="39">
        <f t="shared" si="0"/>
        <v>65</v>
      </c>
      <c r="J26" s="17">
        <f t="shared" si="1"/>
        <v>32.5</v>
      </c>
      <c r="K26" s="18">
        <v>80</v>
      </c>
      <c r="L26" s="18">
        <f>K26*(79.86/78.48)</f>
        <v>81.40672782874617</v>
      </c>
      <c r="M26" s="18">
        <f t="shared" si="2"/>
        <v>40.703363914373085</v>
      </c>
      <c r="N26" s="17">
        <f t="shared" si="3"/>
        <v>73.20336391437309</v>
      </c>
      <c r="O26" s="36">
        <f t="shared" si="4"/>
        <v>23</v>
      </c>
      <c r="P26" s="13">
        <v>13576062655</v>
      </c>
      <c r="Q26" s="12"/>
      <c r="R26" s="20" t="s">
        <v>29</v>
      </c>
      <c r="S26" s="20"/>
      <c r="T26" s="38">
        <v>1</v>
      </c>
    </row>
    <row r="27" spans="1:20" ht="19.5" customHeight="1">
      <c r="A27" s="12">
        <v>21</v>
      </c>
      <c r="B27" s="21" t="s">
        <v>981</v>
      </c>
      <c r="C27" s="13" t="s">
        <v>1042</v>
      </c>
      <c r="D27" s="13" t="s">
        <v>22</v>
      </c>
      <c r="E27" s="14" t="s">
        <v>1043</v>
      </c>
      <c r="F27" s="14" t="s">
        <v>1044</v>
      </c>
      <c r="G27" s="13">
        <v>136</v>
      </c>
      <c r="H27" s="13">
        <v>20</v>
      </c>
      <c r="I27" s="39">
        <f t="shared" si="0"/>
        <v>68</v>
      </c>
      <c r="J27" s="17">
        <f t="shared" si="1"/>
        <v>34</v>
      </c>
      <c r="K27" s="18">
        <v>77</v>
      </c>
      <c r="L27" s="18">
        <f>K27*(79.86/78.48)</f>
        <v>78.35397553516819</v>
      </c>
      <c r="M27" s="18">
        <f t="shared" si="2"/>
        <v>39.176987767584095</v>
      </c>
      <c r="N27" s="17">
        <f t="shared" si="3"/>
        <v>73.1769877675841</v>
      </c>
      <c r="O27" s="36">
        <f t="shared" si="4"/>
        <v>24</v>
      </c>
      <c r="P27" s="13">
        <v>13763963682</v>
      </c>
      <c r="Q27" s="12"/>
      <c r="R27" s="20" t="s">
        <v>29</v>
      </c>
      <c r="S27" s="20"/>
      <c r="T27" s="38">
        <v>12</v>
      </c>
    </row>
    <row r="28" spans="1:20" ht="19.5" customHeight="1">
      <c r="A28" s="12">
        <v>26</v>
      </c>
      <c r="B28" s="21" t="s">
        <v>981</v>
      </c>
      <c r="C28" s="13" t="s">
        <v>565</v>
      </c>
      <c r="D28" s="13" t="s">
        <v>22</v>
      </c>
      <c r="E28" s="14" t="s">
        <v>1057</v>
      </c>
      <c r="F28" s="14" t="s">
        <v>1058</v>
      </c>
      <c r="G28" s="13">
        <v>130</v>
      </c>
      <c r="H28" s="13">
        <v>26</v>
      </c>
      <c r="I28" s="39">
        <f t="shared" si="0"/>
        <v>65</v>
      </c>
      <c r="J28" s="17">
        <f t="shared" si="1"/>
        <v>32.5</v>
      </c>
      <c r="K28" s="18">
        <v>81.8</v>
      </c>
      <c r="L28" s="18">
        <f>K28*(79.86/80.56)</f>
        <v>81.08922542204567</v>
      </c>
      <c r="M28" s="18">
        <f t="shared" si="2"/>
        <v>40.544612711022836</v>
      </c>
      <c r="N28" s="17">
        <f t="shared" si="3"/>
        <v>73.04461271102284</v>
      </c>
      <c r="O28" s="36">
        <f t="shared" si="4"/>
        <v>25</v>
      </c>
      <c r="P28" s="13">
        <v>18270728548</v>
      </c>
      <c r="Q28" s="12"/>
      <c r="R28" s="20" t="s">
        <v>37</v>
      </c>
      <c r="S28" s="20"/>
      <c r="T28" s="38">
        <v>7</v>
      </c>
    </row>
    <row r="29" spans="1:20" ht="19.5" customHeight="1">
      <c r="A29" s="12">
        <v>19</v>
      </c>
      <c r="B29" s="21" t="s">
        <v>981</v>
      </c>
      <c r="C29" s="13" t="s">
        <v>1036</v>
      </c>
      <c r="D29" s="13" t="s">
        <v>22</v>
      </c>
      <c r="E29" s="14" t="s">
        <v>1037</v>
      </c>
      <c r="F29" s="14" t="s">
        <v>1038</v>
      </c>
      <c r="G29" s="13">
        <v>136.5</v>
      </c>
      <c r="H29" s="13">
        <v>17</v>
      </c>
      <c r="I29" s="39">
        <f t="shared" si="0"/>
        <v>68.25</v>
      </c>
      <c r="J29" s="17">
        <f t="shared" si="1"/>
        <v>34.125</v>
      </c>
      <c r="K29" s="18">
        <v>75.2</v>
      </c>
      <c r="L29" s="18">
        <f>K29*(79.86/78.48)</f>
        <v>76.52232415902141</v>
      </c>
      <c r="M29" s="18">
        <f t="shared" si="2"/>
        <v>38.261162079510704</v>
      </c>
      <c r="N29" s="17">
        <f t="shared" si="3"/>
        <v>72.38616207951071</v>
      </c>
      <c r="O29" s="36">
        <f t="shared" si="4"/>
        <v>26</v>
      </c>
      <c r="P29" s="13">
        <v>15083589826</v>
      </c>
      <c r="Q29" s="12"/>
      <c r="R29" s="20" t="s">
        <v>29</v>
      </c>
      <c r="S29" s="20"/>
      <c r="T29" s="38">
        <v>4</v>
      </c>
    </row>
    <row r="30" spans="1:20" ht="19.5" customHeight="1">
      <c r="A30" s="12">
        <v>36</v>
      </c>
      <c r="B30" s="21" t="s">
        <v>981</v>
      </c>
      <c r="C30" s="13" t="s">
        <v>1086</v>
      </c>
      <c r="D30" s="13" t="s">
        <v>22</v>
      </c>
      <c r="E30" s="14" t="s">
        <v>1087</v>
      </c>
      <c r="F30" s="14" t="s">
        <v>1088</v>
      </c>
      <c r="G30" s="13">
        <v>124.5</v>
      </c>
      <c r="H30" s="13">
        <v>35</v>
      </c>
      <c r="I30" s="39">
        <f t="shared" si="0"/>
        <v>62.25</v>
      </c>
      <c r="J30" s="17">
        <f t="shared" si="1"/>
        <v>31.125</v>
      </c>
      <c r="K30" s="18">
        <v>83.24</v>
      </c>
      <c r="L30" s="18">
        <f>K30*(79.86/80.56)</f>
        <v>82.51671300893743</v>
      </c>
      <c r="M30" s="18">
        <f t="shared" si="2"/>
        <v>41.258356504468715</v>
      </c>
      <c r="N30" s="17">
        <f t="shared" si="3"/>
        <v>72.38335650446871</v>
      </c>
      <c r="O30" s="36">
        <f t="shared" si="4"/>
        <v>27</v>
      </c>
      <c r="P30" s="13">
        <v>15879795460</v>
      </c>
      <c r="Q30" s="12"/>
      <c r="R30" s="20" t="s">
        <v>37</v>
      </c>
      <c r="S30" s="20"/>
      <c r="T30" s="38">
        <v>9</v>
      </c>
    </row>
    <row r="31" spans="1:20" ht="19.5" customHeight="1">
      <c r="A31" s="12">
        <v>25</v>
      </c>
      <c r="B31" s="21" t="s">
        <v>981</v>
      </c>
      <c r="C31" s="13" t="s">
        <v>1054</v>
      </c>
      <c r="D31" s="13" t="s">
        <v>22</v>
      </c>
      <c r="E31" s="14" t="s">
        <v>1055</v>
      </c>
      <c r="F31" s="14" t="s">
        <v>1056</v>
      </c>
      <c r="G31" s="13">
        <v>130.5</v>
      </c>
      <c r="H31" s="13">
        <v>25</v>
      </c>
      <c r="I31" s="39">
        <f t="shared" si="0"/>
        <v>65.25</v>
      </c>
      <c r="J31" s="17">
        <f t="shared" si="1"/>
        <v>32.625</v>
      </c>
      <c r="K31" s="18">
        <v>78.4</v>
      </c>
      <c r="L31" s="18">
        <f>K31*(79.86/80.56)</f>
        <v>77.71876861966237</v>
      </c>
      <c r="M31" s="18">
        <f t="shared" si="2"/>
        <v>38.859384309831185</v>
      </c>
      <c r="N31" s="17">
        <f t="shared" si="3"/>
        <v>71.48438430983119</v>
      </c>
      <c r="O31" s="36">
        <f t="shared" si="4"/>
        <v>28</v>
      </c>
      <c r="P31" s="13">
        <v>13763920817</v>
      </c>
      <c r="Q31" s="12"/>
      <c r="R31" s="20" t="s">
        <v>37</v>
      </c>
      <c r="S31" s="20"/>
      <c r="T31" s="38">
        <v>17</v>
      </c>
    </row>
    <row r="32" spans="1:20" ht="19.5" customHeight="1">
      <c r="A32" s="12">
        <v>29</v>
      </c>
      <c r="B32" s="21" t="s">
        <v>981</v>
      </c>
      <c r="C32" s="13" t="s">
        <v>1065</v>
      </c>
      <c r="D32" s="13" t="s">
        <v>22</v>
      </c>
      <c r="E32" s="14" t="s">
        <v>1066</v>
      </c>
      <c r="F32" s="14" t="s">
        <v>1067</v>
      </c>
      <c r="G32" s="13">
        <v>129</v>
      </c>
      <c r="H32" s="13">
        <v>29</v>
      </c>
      <c r="I32" s="39">
        <f t="shared" si="0"/>
        <v>64.5</v>
      </c>
      <c r="J32" s="17">
        <f t="shared" si="1"/>
        <v>32.25</v>
      </c>
      <c r="K32" s="18">
        <v>76.2</v>
      </c>
      <c r="L32" s="18">
        <f>K32*(79.86/78.48)</f>
        <v>77.53990825688074</v>
      </c>
      <c r="M32" s="18">
        <f t="shared" si="2"/>
        <v>38.76995412844037</v>
      </c>
      <c r="N32" s="17">
        <f t="shared" si="3"/>
        <v>71.01995412844036</v>
      </c>
      <c r="O32" s="36">
        <f t="shared" si="4"/>
        <v>29</v>
      </c>
      <c r="P32" s="13">
        <v>15879729086</v>
      </c>
      <c r="Q32" s="12"/>
      <c r="R32" s="20" t="s">
        <v>29</v>
      </c>
      <c r="S32" s="20"/>
      <c r="T32" s="38">
        <v>3</v>
      </c>
    </row>
    <row r="33" spans="1:20" ht="19.5" customHeight="1">
      <c r="A33" s="12">
        <v>34</v>
      </c>
      <c r="B33" s="21" t="s">
        <v>981</v>
      </c>
      <c r="C33" s="13" t="s">
        <v>1080</v>
      </c>
      <c r="D33" s="13" t="s">
        <v>22</v>
      </c>
      <c r="E33" s="14" t="s">
        <v>1081</v>
      </c>
      <c r="F33" s="14" t="s">
        <v>1082</v>
      </c>
      <c r="G33" s="13">
        <v>125.5</v>
      </c>
      <c r="H33" s="13">
        <v>34</v>
      </c>
      <c r="I33" s="39">
        <f t="shared" si="0"/>
        <v>62.75</v>
      </c>
      <c r="J33" s="17">
        <f t="shared" si="1"/>
        <v>31.375</v>
      </c>
      <c r="K33" s="18">
        <v>79.6</v>
      </c>
      <c r="L33" s="18">
        <f aca="true" t="shared" si="6" ref="L33:L39">K33*(79.86/80.56)</f>
        <v>78.90834160873882</v>
      </c>
      <c r="M33" s="18">
        <f t="shared" si="2"/>
        <v>39.45417080436941</v>
      </c>
      <c r="N33" s="17">
        <f t="shared" si="3"/>
        <v>70.82917080436941</v>
      </c>
      <c r="O33" s="36">
        <f t="shared" si="4"/>
        <v>30</v>
      </c>
      <c r="P33" s="13">
        <v>18370495767</v>
      </c>
      <c r="Q33" s="12"/>
      <c r="R33" s="20" t="s">
        <v>37</v>
      </c>
      <c r="S33" s="20"/>
      <c r="T33" s="38">
        <v>16</v>
      </c>
    </row>
    <row r="34" spans="1:20" ht="19.5" customHeight="1">
      <c r="A34" s="12">
        <v>16</v>
      </c>
      <c r="B34" s="21" t="s">
        <v>981</v>
      </c>
      <c r="C34" s="13" t="s">
        <v>1027</v>
      </c>
      <c r="D34" s="13" t="s">
        <v>22</v>
      </c>
      <c r="E34" s="14" t="s">
        <v>1028</v>
      </c>
      <c r="F34" s="14" t="s">
        <v>1029</v>
      </c>
      <c r="G34" s="13">
        <v>138</v>
      </c>
      <c r="H34" s="13">
        <v>15</v>
      </c>
      <c r="I34" s="39">
        <f t="shared" si="0"/>
        <v>69</v>
      </c>
      <c r="J34" s="17">
        <f t="shared" si="1"/>
        <v>34.5</v>
      </c>
      <c r="K34" s="18">
        <v>73.2</v>
      </c>
      <c r="L34" s="18">
        <f t="shared" si="6"/>
        <v>72.56395233366435</v>
      </c>
      <c r="M34" s="18">
        <f t="shared" si="2"/>
        <v>36.28197616683217</v>
      </c>
      <c r="N34" s="17">
        <f t="shared" si="3"/>
        <v>70.78197616683218</v>
      </c>
      <c r="O34" s="36">
        <f t="shared" si="4"/>
        <v>31</v>
      </c>
      <c r="P34" s="13">
        <v>18270709305</v>
      </c>
      <c r="Q34" s="12"/>
      <c r="R34" s="20" t="s">
        <v>37</v>
      </c>
      <c r="S34" s="20"/>
      <c r="T34" s="38">
        <v>10</v>
      </c>
    </row>
    <row r="35" spans="1:20" ht="19.5" customHeight="1">
      <c r="A35" s="12">
        <v>13</v>
      </c>
      <c r="B35" s="21" t="s">
        <v>981</v>
      </c>
      <c r="C35" s="13" t="s">
        <v>1018</v>
      </c>
      <c r="D35" s="13" t="s">
        <v>22</v>
      </c>
      <c r="E35" s="14" t="s">
        <v>1019</v>
      </c>
      <c r="F35" s="14" t="s">
        <v>1020</v>
      </c>
      <c r="G35" s="13">
        <v>140</v>
      </c>
      <c r="H35" s="13">
        <v>13</v>
      </c>
      <c r="I35" s="39">
        <f t="shared" si="0"/>
        <v>70</v>
      </c>
      <c r="J35" s="17">
        <f t="shared" si="1"/>
        <v>35</v>
      </c>
      <c r="K35" s="18">
        <v>71</v>
      </c>
      <c r="L35" s="18">
        <f t="shared" si="6"/>
        <v>70.3830685203575</v>
      </c>
      <c r="M35" s="18">
        <f t="shared" si="2"/>
        <v>35.19153426017875</v>
      </c>
      <c r="N35" s="17">
        <f t="shared" si="3"/>
        <v>70.19153426017874</v>
      </c>
      <c r="O35" s="36">
        <f t="shared" si="4"/>
        <v>32</v>
      </c>
      <c r="P35" s="13">
        <v>15779752828</v>
      </c>
      <c r="Q35" s="12"/>
      <c r="R35" s="20" t="s">
        <v>33</v>
      </c>
      <c r="S35" s="20"/>
      <c r="T35" s="38">
        <v>5</v>
      </c>
    </row>
    <row r="36" spans="1:20" ht="19.5" customHeight="1">
      <c r="A36" s="12">
        <v>23</v>
      </c>
      <c r="B36" s="21" t="s">
        <v>981</v>
      </c>
      <c r="C36" s="13" t="s">
        <v>1048</v>
      </c>
      <c r="D36" s="13" t="s">
        <v>22</v>
      </c>
      <c r="E36" s="14" t="s">
        <v>1049</v>
      </c>
      <c r="F36" s="14" t="s">
        <v>1050</v>
      </c>
      <c r="G36" s="13">
        <v>134.5</v>
      </c>
      <c r="H36" s="13">
        <v>23</v>
      </c>
      <c r="I36" s="39">
        <f t="shared" si="0"/>
        <v>67.25</v>
      </c>
      <c r="J36" s="17">
        <f t="shared" si="1"/>
        <v>33.625</v>
      </c>
      <c r="K36" s="18">
        <v>73.2</v>
      </c>
      <c r="L36" s="18">
        <f t="shared" si="6"/>
        <v>72.56395233366435</v>
      </c>
      <c r="M36" s="18">
        <f t="shared" si="2"/>
        <v>36.28197616683217</v>
      </c>
      <c r="N36" s="17">
        <f t="shared" si="3"/>
        <v>69.90697616683218</v>
      </c>
      <c r="O36" s="36">
        <f t="shared" si="4"/>
        <v>33</v>
      </c>
      <c r="P36" s="13">
        <v>18370965212</v>
      </c>
      <c r="Q36" s="12"/>
      <c r="R36" s="20" t="s">
        <v>33</v>
      </c>
      <c r="S36" s="20"/>
      <c r="T36" s="38">
        <v>6</v>
      </c>
    </row>
    <row r="37" spans="1:20" ht="19.5" customHeight="1">
      <c r="A37" s="12">
        <v>38</v>
      </c>
      <c r="B37" s="21" t="s">
        <v>981</v>
      </c>
      <c r="C37" s="13" t="s">
        <v>1092</v>
      </c>
      <c r="D37" s="13" t="s">
        <v>22</v>
      </c>
      <c r="E37" s="14" t="s">
        <v>1093</v>
      </c>
      <c r="F37" s="14" t="s">
        <v>1094</v>
      </c>
      <c r="G37" s="13">
        <v>123</v>
      </c>
      <c r="H37" s="13">
        <v>38</v>
      </c>
      <c r="I37" s="39">
        <f t="shared" si="0"/>
        <v>61.5</v>
      </c>
      <c r="J37" s="17">
        <f t="shared" si="1"/>
        <v>30.75</v>
      </c>
      <c r="K37" s="18">
        <v>78.2</v>
      </c>
      <c r="L37" s="18">
        <f t="shared" si="6"/>
        <v>77.52050645481629</v>
      </c>
      <c r="M37" s="18">
        <f t="shared" si="2"/>
        <v>38.76025322740814</v>
      </c>
      <c r="N37" s="17">
        <f t="shared" si="3"/>
        <v>69.51025322740814</v>
      </c>
      <c r="O37" s="36">
        <f t="shared" si="4"/>
        <v>34</v>
      </c>
      <c r="P37" s="13">
        <v>15779752079</v>
      </c>
      <c r="Q37" s="12"/>
      <c r="R37" s="20" t="s">
        <v>33</v>
      </c>
      <c r="S37" s="20"/>
      <c r="T37" s="38">
        <v>3</v>
      </c>
    </row>
    <row r="38" spans="1:20" ht="19.5" customHeight="1">
      <c r="A38" s="12">
        <v>30</v>
      </c>
      <c r="B38" s="21" t="s">
        <v>981</v>
      </c>
      <c r="C38" s="13" t="s">
        <v>1068</v>
      </c>
      <c r="D38" s="13" t="s">
        <v>22</v>
      </c>
      <c r="E38" s="14" t="s">
        <v>1069</v>
      </c>
      <c r="F38" s="14" t="s">
        <v>1070</v>
      </c>
      <c r="G38" s="13">
        <v>128</v>
      </c>
      <c r="H38" s="13">
        <v>30</v>
      </c>
      <c r="I38" s="39">
        <f t="shared" si="0"/>
        <v>64</v>
      </c>
      <c r="J38" s="17">
        <f t="shared" si="1"/>
        <v>32</v>
      </c>
      <c r="K38" s="18">
        <v>75.4</v>
      </c>
      <c r="L38" s="18">
        <f t="shared" si="6"/>
        <v>74.74483614697121</v>
      </c>
      <c r="M38" s="18">
        <f t="shared" si="2"/>
        <v>37.372418073485605</v>
      </c>
      <c r="N38" s="17">
        <f t="shared" si="3"/>
        <v>69.3724180734856</v>
      </c>
      <c r="O38" s="36">
        <f t="shared" si="4"/>
        <v>35</v>
      </c>
      <c r="P38" s="13">
        <v>15070159543</v>
      </c>
      <c r="Q38" s="12"/>
      <c r="R38" s="20" t="s">
        <v>37</v>
      </c>
      <c r="S38" s="20"/>
      <c r="T38" s="38">
        <v>3</v>
      </c>
    </row>
    <row r="39" spans="1:20" ht="19.5" customHeight="1">
      <c r="A39" s="12">
        <v>39</v>
      </c>
      <c r="B39" s="21" t="s">
        <v>981</v>
      </c>
      <c r="C39" s="13" t="s">
        <v>1095</v>
      </c>
      <c r="D39" s="13" t="s">
        <v>22</v>
      </c>
      <c r="E39" s="14" t="s">
        <v>1096</v>
      </c>
      <c r="F39" s="14" t="s">
        <v>1097</v>
      </c>
      <c r="G39" s="13">
        <v>123</v>
      </c>
      <c r="H39" s="13">
        <v>38</v>
      </c>
      <c r="I39" s="39">
        <f t="shared" si="0"/>
        <v>61.5</v>
      </c>
      <c r="J39" s="17">
        <f t="shared" si="1"/>
        <v>30.75</v>
      </c>
      <c r="K39" s="18">
        <v>76.8</v>
      </c>
      <c r="L39" s="18">
        <f t="shared" si="6"/>
        <v>76.13267130089375</v>
      </c>
      <c r="M39" s="18">
        <f t="shared" si="2"/>
        <v>38.066335650446874</v>
      </c>
      <c r="N39" s="17">
        <f t="shared" si="3"/>
        <v>68.81633565044687</v>
      </c>
      <c r="O39" s="36">
        <f t="shared" si="4"/>
        <v>36</v>
      </c>
      <c r="P39" s="13">
        <v>13766382595</v>
      </c>
      <c r="Q39" s="12"/>
      <c r="R39" s="20" t="s">
        <v>37</v>
      </c>
      <c r="S39" s="20"/>
      <c r="T39" s="38">
        <v>11</v>
      </c>
    </row>
    <row r="40" spans="1:20" ht="19.5" customHeight="1">
      <c r="A40" s="12">
        <v>28</v>
      </c>
      <c r="B40" s="21" t="s">
        <v>981</v>
      </c>
      <c r="C40" s="13" t="s">
        <v>1062</v>
      </c>
      <c r="D40" s="13" t="s">
        <v>22</v>
      </c>
      <c r="E40" s="14" t="s">
        <v>1063</v>
      </c>
      <c r="F40" s="14" t="s">
        <v>1064</v>
      </c>
      <c r="G40" s="13">
        <v>130</v>
      </c>
      <c r="H40" s="13">
        <v>26</v>
      </c>
      <c r="I40" s="39">
        <f t="shared" si="0"/>
        <v>65</v>
      </c>
      <c r="J40" s="17">
        <f t="shared" si="1"/>
        <v>32.5</v>
      </c>
      <c r="K40" s="18">
        <v>71.2</v>
      </c>
      <c r="L40" s="18">
        <f>K40*(79.86/78.48)</f>
        <v>72.4519877675841</v>
      </c>
      <c r="M40" s="18">
        <f t="shared" si="2"/>
        <v>36.22599388379205</v>
      </c>
      <c r="N40" s="17">
        <f t="shared" si="3"/>
        <v>68.72599388379206</v>
      </c>
      <c r="O40" s="36">
        <f t="shared" si="4"/>
        <v>37</v>
      </c>
      <c r="P40" s="13">
        <v>15779753586</v>
      </c>
      <c r="Q40" s="12"/>
      <c r="R40" s="20" t="s">
        <v>29</v>
      </c>
      <c r="S40" s="20"/>
      <c r="T40" s="38">
        <v>6</v>
      </c>
    </row>
    <row r="41" spans="1:20" ht="19.5" customHeight="1">
      <c r="A41" s="12">
        <v>35</v>
      </c>
      <c r="B41" s="21" t="s">
        <v>981</v>
      </c>
      <c r="C41" s="13" t="s">
        <v>1083</v>
      </c>
      <c r="D41" s="13" t="s">
        <v>22</v>
      </c>
      <c r="E41" s="14" t="s">
        <v>1084</v>
      </c>
      <c r="F41" s="14" t="s">
        <v>1085</v>
      </c>
      <c r="G41" s="13">
        <v>124.5</v>
      </c>
      <c r="H41" s="13">
        <v>35</v>
      </c>
      <c r="I41" s="39">
        <f t="shared" si="0"/>
        <v>62.25</v>
      </c>
      <c r="J41" s="17">
        <f t="shared" si="1"/>
        <v>31.125</v>
      </c>
      <c r="K41" s="18">
        <v>69.6</v>
      </c>
      <c r="L41" s="18">
        <f>K41*(79.86/78.48)</f>
        <v>70.82385321100917</v>
      </c>
      <c r="M41" s="18">
        <f t="shared" si="2"/>
        <v>35.41192660550458</v>
      </c>
      <c r="N41" s="17">
        <f t="shared" si="3"/>
        <v>66.53692660550459</v>
      </c>
      <c r="O41" s="36">
        <f t="shared" si="4"/>
        <v>38</v>
      </c>
      <c r="P41" s="13">
        <v>18720123625</v>
      </c>
      <c r="Q41" s="12"/>
      <c r="R41" s="20" t="s">
        <v>29</v>
      </c>
      <c r="S41" s="20"/>
      <c r="T41" s="38">
        <v>2</v>
      </c>
    </row>
    <row r="42" spans="1:20" ht="19.5" customHeight="1">
      <c r="A42" s="12">
        <v>40</v>
      </c>
      <c r="B42" s="21" t="s">
        <v>981</v>
      </c>
      <c r="C42" s="13" t="s">
        <v>1098</v>
      </c>
      <c r="D42" s="13" t="s">
        <v>22</v>
      </c>
      <c r="E42" s="14" t="s">
        <v>1099</v>
      </c>
      <c r="F42" s="14" t="s">
        <v>1100</v>
      </c>
      <c r="G42" s="13">
        <v>122.5</v>
      </c>
      <c r="H42" s="13">
        <v>40</v>
      </c>
      <c r="I42" s="39">
        <f t="shared" si="0"/>
        <v>61.25</v>
      </c>
      <c r="J42" s="17">
        <f t="shared" si="1"/>
        <v>30.625</v>
      </c>
      <c r="K42" s="18">
        <v>72</v>
      </c>
      <c r="L42" s="18">
        <f>K42*(79.86/80.56)</f>
        <v>71.37437934458788</v>
      </c>
      <c r="M42" s="18">
        <f t="shared" si="2"/>
        <v>35.68718967229394</v>
      </c>
      <c r="N42" s="17">
        <f t="shared" si="3"/>
        <v>66.31218967229394</v>
      </c>
      <c r="O42" s="36">
        <f t="shared" si="4"/>
        <v>39</v>
      </c>
      <c r="P42" s="13">
        <v>15707978057</v>
      </c>
      <c r="Q42" s="13" t="s">
        <v>332</v>
      </c>
      <c r="R42" s="20" t="s">
        <v>37</v>
      </c>
      <c r="S42" s="20"/>
      <c r="T42" s="38">
        <v>13</v>
      </c>
    </row>
    <row r="43" spans="1:20" ht="19.5" customHeight="1">
      <c r="A43" s="12">
        <v>31</v>
      </c>
      <c r="B43" s="21" t="s">
        <v>981</v>
      </c>
      <c r="C43" s="13" t="s">
        <v>1071</v>
      </c>
      <c r="D43" s="13" t="s">
        <v>22</v>
      </c>
      <c r="E43" s="14" t="s">
        <v>1072</v>
      </c>
      <c r="F43" s="14" t="s">
        <v>1073</v>
      </c>
      <c r="G43" s="13">
        <v>128</v>
      </c>
      <c r="H43" s="13">
        <v>30</v>
      </c>
      <c r="I43" s="39">
        <f t="shared" si="0"/>
        <v>64</v>
      </c>
      <c r="J43" s="17">
        <f t="shared" si="1"/>
        <v>32</v>
      </c>
      <c r="K43" s="18"/>
      <c r="L43" s="18"/>
      <c r="M43" s="18">
        <f t="shared" si="2"/>
        <v>0</v>
      </c>
      <c r="N43" s="17">
        <f t="shared" si="3"/>
        <v>32</v>
      </c>
      <c r="O43" s="36">
        <f t="shared" si="4"/>
        <v>40</v>
      </c>
      <c r="P43" s="13">
        <v>15083907036</v>
      </c>
      <c r="Q43" s="12" t="s">
        <v>1254</v>
      </c>
      <c r="R43" s="20" t="s">
        <v>37</v>
      </c>
      <c r="S43" s="20"/>
      <c r="T43" s="38">
        <v>8</v>
      </c>
    </row>
    <row r="44" spans="1:20" ht="19.5" customHeight="1">
      <c r="A44" s="12">
        <v>41</v>
      </c>
      <c r="B44" s="21" t="s">
        <v>981</v>
      </c>
      <c r="C44" s="13" t="s">
        <v>1101</v>
      </c>
      <c r="D44" s="13" t="s">
        <v>22</v>
      </c>
      <c r="E44" s="14" t="s">
        <v>1102</v>
      </c>
      <c r="F44" s="14" t="s">
        <v>1103</v>
      </c>
      <c r="G44" s="13">
        <v>122.5</v>
      </c>
      <c r="H44" s="13">
        <v>40</v>
      </c>
      <c r="I44" s="39">
        <f t="shared" si="0"/>
        <v>61.25</v>
      </c>
      <c r="J44" s="17">
        <f t="shared" si="1"/>
        <v>30.625</v>
      </c>
      <c r="K44" s="18"/>
      <c r="L44" s="18"/>
      <c r="M44" s="18">
        <f t="shared" si="2"/>
        <v>0</v>
      </c>
      <c r="N44" s="17">
        <f t="shared" si="3"/>
        <v>30.625</v>
      </c>
      <c r="O44" s="36">
        <f t="shared" si="4"/>
        <v>41</v>
      </c>
      <c r="P44" s="13">
        <v>18270054292</v>
      </c>
      <c r="Q44" s="13" t="s">
        <v>1255</v>
      </c>
      <c r="R44" s="20" t="s">
        <v>37</v>
      </c>
      <c r="S44" s="20"/>
      <c r="T44" s="38">
        <v>5</v>
      </c>
    </row>
    <row r="45" ht="12">
      <c r="H45" s="40" t="s">
        <v>1264</v>
      </c>
    </row>
  </sheetData>
  <sheetProtection/>
  <mergeCells count="16">
    <mergeCell ref="A1:S1"/>
    <mergeCell ref="A2:A3"/>
    <mergeCell ref="B2:B3"/>
    <mergeCell ref="C2:C3"/>
    <mergeCell ref="D2:D3"/>
    <mergeCell ref="E2:E3"/>
    <mergeCell ref="F2:F3"/>
    <mergeCell ref="G2:J2"/>
    <mergeCell ref="O2:O3"/>
    <mergeCell ref="P2:P3"/>
    <mergeCell ref="K2:M2"/>
    <mergeCell ref="N2:N3"/>
    <mergeCell ref="S2:S3"/>
    <mergeCell ref="T2:T3"/>
    <mergeCell ref="Q2:Q3"/>
    <mergeCell ref="R2:R3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3.75390625" style="4" customWidth="1"/>
    <col min="2" max="2" width="14.00390625" style="4" customWidth="1"/>
    <col min="3" max="3" width="7.00390625" style="4" customWidth="1"/>
    <col min="4" max="4" width="3.625" style="4" customWidth="1"/>
    <col min="5" max="5" width="19.375" style="5" hidden="1" customWidth="1"/>
    <col min="6" max="6" width="13.625" style="5" customWidth="1"/>
    <col min="7" max="7" width="8.75390625" style="4" customWidth="1"/>
    <col min="8" max="8" width="3.875" style="4" customWidth="1"/>
    <col min="9" max="9" width="11.00390625" style="4" customWidth="1"/>
    <col min="10" max="10" width="11.125" style="6" customWidth="1"/>
    <col min="11" max="11" width="9.50390625" style="7" customWidth="1"/>
    <col min="12" max="12" width="11.50390625" style="5" customWidth="1"/>
    <col min="13" max="13" width="9.25390625" style="5" customWidth="1"/>
    <col min="14" max="14" width="5.375" style="5" customWidth="1"/>
    <col min="15" max="15" width="11.625" style="5" hidden="1" customWidth="1"/>
    <col min="16" max="16" width="7.875" style="8" customWidth="1"/>
    <col min="17" max="17" width="6.375" style="9" customWidth="1"/>
    <col min="18" max="18" width="0.875" style="9" hidden="1" customWidth="1"/>
    <col min="19" max="19" width="6.125" style="9" customWidth="1"/>
    <col min="20" max="16384" width="9.00390625" style="3" customWidth="1"/>
  </cols>
  <sheetData>
    <row r="1" spans="1:19" s="1" customFormat="1" ht="27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26"/>
    </row>
    <row r="2" spans="1:19" s="2" customFormat="1" ht="15.75" customHeight="1">
      <c r="A2" s="82" t="s">
        <v>1</v>
      </c>
      <c r="B2" s="82" t="s">
        <v>2</v>
      </c>
      <c r="C2" s="82" t="s">
        <v>3</v>
      </c>
      <c r="D2" s="82" t="s">
        <v>4</v>
      </c>
      <c r="E2" s="85" t="s">
        <v>5</v>
      </c>
      <c r="F2" s="85" t="s">
        <v>6</v>
      </c>
      <c r="G2" s="87" t="s">
        <v>7</v>
      </c>
      <c r="H2" s="87"/>
      <c r="I2" s="87"/>
      <c r="J2" s="87"/>
      <c r="K2" s="88" t="s">
        <v>8</v>
      </c>
      <c r="L2" s="88"/>
      <c r="M2" s="85" t="s">
        <v>9</v>
      </c>
      <c r="N2" s="85" t="s">
        <v>10</v>
      </c>
      <c r="O2" s="85" t="s">
        <v>11</v>
      </c>
      <c r="P2" s="82" t="s">
        <v>12</v>
      </c>
      <c r="Q2" s="79" t="s">
        <v>1256</v>
      </c>
      <c r="R2" s="78" t="s">
        <v>13</v>
      </c>
      <c r="S2" s="89" t="s">
        <v>1257</v>
      </c>
    </row>
    <row r="3" spans="1:19" s="2" customFormat="1" ht="27" customHeight="1">
      <c r="A3" s="82"/>
      <c r="B3" s="93"/>
      <c r="C3" s="82"/>
      <c r="D3" s="82"/>
      <c r="E3" s="85"/>
      <c r="F3" s="85"/>
      <c r="G3" s="10" t="s">
        <v>14</v>
      </c>
      <c r="H3" s="10" t="s">
        <v>10</v>
      </c>
      <c r="I3" s="10" t="s">
        <v>15</v>
      </c>
      <c r="J3" s="15" t="s">
        <v>16</v>
      </c>
      <c r="K3" s="16" t="s">
        <v>17</v>
      </c>
      <c r="L3" s="11" t="s">
        <v>19</v>
      </c>
      <c r="M3" s="85"/>
      <c r="N3" s="85"/>
      <c r="O3" s="85"/>
      <c r="P3" s="82"/>
      <c r="Q3" s="78"/>
      <c r="R3" s="78"/>
      <c r="S3" s="90"/>
    </row>
    <row r="4" spans="1:19" ht="19.5" customHeight="1">
      <c r="A4" s="12">
        <v>1</v>
      </c>
      <c r="B4" s="21" t="s">
        <v>1216</v>
      </c>
      <c r="C4" s="13" t="s">
        <v>1217</v>
      </c>
      <c r="D4" s="13" t="s">
        <v>22</v>
      </c>
      <c r="E4" s="14" t="s">
        <v>1218</v>
      </c>
      <c r="F4" s="14" t="s">
        <v>1219</v>
      </c>
      <c r="G4" s="13">
        <v>85</v>
      </c>
      <c r="H4" s="13">
        <v>1</v>
      </c>
      <c r="I4" s="13">
        <f>G4/2</f>
        <v>42.5</v>
      </c>
      <c r="J4" s="17">
        <f aca="true" t="shared" si="0" ref="J4:J11">I4/2</f>
        <v>21.25</v>
      </c>
      <c r="K4" s="18">
        <v>90.8</v>
      </c>
      <c r="L4" s="18">
        <f>K4/2</f>
        <v>45.4</v>
      </c>
      <c r="M4" s="19">
        <f>J4+L4</f>
        <v>66.65</v>
      </c>
      <c r="N4" s="36">
        <v>1</v>
      </c>
      <c r="O4" s="13">
        <v>18313862633</v>
      </c>
      <c r="P4" s="23"/>
      <c r="Q4" s="20" t="s">
        <v>343</v>
      </c>
      <c r="R4" s="20"/>
      <c r="S4" s="38">
        <v>1</v>
      </c>
    </row>
    <row r="5" spans="1:19" ht="19.5" customHeight="1">
      <c r="A5" s="12">
        <v>2</v>
      </c>
      <c r="B5" s="21" t="s">
        <v>1216</v>
      </c>
      <c r="C5" s="13" t="s">
        <v>1220</v>
      </c>
      <c r="D5" s="13" t="s">
        <v>22</v>
      </c>
      <c r="E5" s="14" t="s">
        <v>1221</v>
      </c>
      <c r="F5" s="14" t="s">
        <v>1222</v>
      </c>
      <c r="G5" s="13">
        <v>81</v>
      </c>
      <c r="H5" s="13">
        <v>2</v>
      </c>
      <c r="I5" s="13">
        <f aca="true" t="shared" si="1" ref="I5:I11">G5/2</f>
        <v>40.5</v>
      </c>
      <c r="J5" s="17">
        <f t="shared" si="0"/>
        <v>20.25</v>
      </c>
      <c r="K5" s="18">
        <v>85.6</v>
      </c>
      <c r="L5" s="18">
        <f aca="true" t="shared" si="2" ref="L5:L11">K5/2</f>
        <v>42.8</v>
      </c>
      <c r="M5" s="19">
        <f aca="true" t="shared" si="3" ref="M5:M11">J5+L5</f>
        <v>63.05</v>
      </c>
      <c r="N5" s="36">
        <v>2</v>
      </c>
      <c r="O5" s="13">
        <v>15727780543</v>
      </c>
      <c r="P5" s="23"/>
      <c r="Q5" s="20" t="s">
        <v>343</v>
      </c>
      <c r="R5" s="20"/>
      <c r="S5" s="38">
        <v>2</v>
      </c>
    </row>
    <row r="6" spans="1:19" ht="19.5" customHeight="1">
      <c r="A6" s="12">
        <v>3</v>
      </c>
      <c r="B6" s="21" t="s">
        <v>1223</v>
      </c>
      <c r="C6" s="13" t="s">
        <v>1224</v>
      </c>
      <c r="D6" s="13" t="s">
        <v>410</v>
      </c>
      <c r="E6" s="14" t="s">
        <v>1225</v>
      </c>
      <c r="F6" s="14" t="s">
        <v>1226</v>
      </c>
      <c r="G6" s="13">
        <v>91.5</v>
      </c>
      <c r="H6" s="13">
        <v>2</v>
      </c>
      <c r="I6" s="13">
        <f t="shared" si="1"/>
        <v>45.75</v>
      </c>
      <c r="J6" s="17">
        <f t="shared" si="0"/>
        <v>22.875</v>
      </c>
      <c r="K6" s="18">
        <v>82.8</v>
      </c>
      <c r="L6" s="18">
        <f t="shared" si="2"/>
        <v>41.4</v>
      </c>
      <c r="M6" s="19">
        <f t="shared" si="3"/>
        <v>64.275</v>
      </c>
      <c r="N6" s="36">
        <v>1</v>
      </c>
      <c r="O6" s="13">
        <v>18296861327</v>
      </c>
      <c r="P6" s="12"/>
      <c r="Q6" s="20" t="s">
        <v>343</v>
      </c>
      <c r="R6" s="20"/>
      <c r="S6" s="38">
        <v>2</v>
      </c>
    </row>
    <row r="7" spans="1:19" ht="19.5" customHeight="1">
      <c r="A7" s="12">
        <v>4</v>
      </c>
      <c r="B7" s="21" t="s">
        <v>1223</v>
      </c>
      <c r="C7" s="13" t="s">
        <v>1227</v>
      </c>
      <c r="D7" s="13" t="s">
        <v>410</v>
      </c>
      <c r="E7" s="14" t="s">
        <v>1228</v>
      </c>
      <c r="F7" s="14" t="s">
        <v>1229</v>
      </c>
      <c r="G7" s="13">
        <v>86.5</v>
      </c>
      <c r="H7" s="13">
        <v>3</v>
      </c>
      <c r="I7" s="13">
        <f t="shared" si="1"/>
        <v>43.25</v>
      </c>
      <c r="J7" s="17">
        <f t="shared" si="0"/>
        <v>21.625</v>
      </c>
      <c r="K7" s="18">
        <v>64.6</v>
      </c>
      <c r="L7" s="18">
        <f t="shared" si="2"/>
        <v>32.3</v>
      </c>
      <c r="M7" s="19">
        <f t="shared" si="3"/>
        <v>53.925</v>
      </c>
      <c r="N7" s="36">
        <v>2</v>
      </c>
      <c r="O7" s="13">
        <v>18870882272</v>
      </c>
      <c r="P7" s="12"/>
      <c r="Q7" s="20" t="s">
        <v>343</v>
      </c>
      <c r="R7" s="20"/>
      <c r="S7" s="38">
        <v>1</v>
      </c>
    </row>
    <row r="8" spans="1:19" ht="19.5" customHeight="1">
      <c r="A8" s="12">
        <v>5</v>
      </c>
      <c r="B8" s="21" t="s">
        <v>1230</v>
      </c>
      <c r="C8" s="13" t="s">
        <v>1231</v>
      </c>
      <c r="D8" s="13" t="s">
        <v>410</v>
      </c>
      <c r="E8" s="14" t="s">
        <v>1232</v>
      </c>
      <c r="F8" s="14" t="s">
        <v>1233</v>
      </c>
      <c r="G8" s="13">
        <v>90.5</v>
      </c>
      <c r="H8" s="13">
        <v>1</v>
      </c>
      <c r="I8" s="13">
        <f t="shared" si="1"/>
        <v>45.25</v>
      </c>
      <c r="J8" s="17">
        <f t="shared" si="0"/>
        <v>22.625</v>
      </c>
      <c r="K8" s="18">
        <v>77.6</v>
      </c>
      <c r="L8" s="18">
        <f t="shared" si="2"/>
        <v>38.8</v>
      </c>
      <c r="M8" s="19">
        <f t="shared" si="3"/>
        <v>61.425</v>
      </c>
      <c r="N8" s="36">
        <v>1</v>
      </c>
      <c r="O8" s="13">
        <v>15270638088</v>
      </c>
      <c r="P8" s="12"/>
      <c r="Q8" s="20" t="s">
        <v>343</v>
      </c>
      <c r="R8" s="20"/>
      <c r="S8" s="38">
        <v>3</v>
      </c>
    </row>
    <row r="9" spans="1:19" ht="19.5" customHeight="1">
      <c r="A9" s="12">
        <v>6</v>
      </c>
      <c r="B9" s="21" t="s">
        <v>1230</v>
      </c>
      <c r="C9" s="13" t="s">
        <v>1234</v>
      </c>
      <c r="D9" s="13" t="s">
        <v>22</v>
      </c>
      <c r="E9" s="14" t="s">
        <v>1235</v>
      </c>
      <c r="F9" s="14" t="s">
        <v>1236</v>
      </c>
      <c r="G9" s="13">
        <v>87.5</v>
      </c>
      <c r="H9" s="13">
        <v>2</v>
      </c>
      <c r="I9" s="13">
        <f t="shared" si="1"/>
        <v>43.75</v>
      </c>
      <c r="J9" s="17">
        <f t="shared" si="0"/>
        <v>21.875</v>
      </c>
      <c r="K9" s="18">
        <v>71.4</v>
      </c>
      <c r="L9" s="18">
        <f t="shared" si="2"/>
        <v>35.7</v>
      </c>
      <c r="M9" s="19">
        <f t="shared" si="3"/>
        <v>57.575</v>
      </c>
      <c r="N9" s="36">
        <v>2</v>
      </c>
      <c r="O9" s="13">
        <v>15779776805</v>
      </c>
      <c r="P9" s="12"/>
      <c r="Q9" s="20" t="s">
        <v>343</v>
      </c>
      <c r="R9" s="20"/>
      <c r="S9" s="38">
        <v>1</v>
      </c>
    </row>
    <row r="10" spans="1:19" ht="19.5" customHeight="1">
      <c r="A10" s="12">
        <v>7</v>
      </c>
      <c r="B10" s="21" t="s">
        <v>1230</v>
      </c>
      <c r="C10" s="13" t="s">
        <v>1237</v>
      </c>
      <c r="D10" s="13" t="s">
        <v>410</v>
      </c>
      <c r="E10" s="14" t="s">
        <v>1238</v>
      </c>
      <c r="F10" s="14" t="s">
        <v>1239</v>
      </c>
      <c r="G10" s="13">
        <v>61.5</v>
      </c>
      <c r="H10" s="13">
        <v>4</v>
      </c>
      <c r="I10" s="13">
        <f t="shared" si="1"/>
        <v>30.75</v>
      </c>
      <c r="J10" s="17">
        <f t="shared" si="0"/>
        <v>15.375</v>
      </c>
      <c r="K10" s="18">
        <v>84.2</v>
      </c>
      <c r="L10" s="18">
        <f t="shared" si="2"/>
        <v>42.1</v>
      </c>
      <c r="M10" s="19">
        <f t="shared" si="3"/>
        <v>57.475</v>
      </c>
      <c r="N10" s="36">
        <v>3</v>
      </c>
      <c r="O10" s="13">
        <v>18370978067</v>
      </c>
      <c r="P10" s="22" t="s">
        <v>332</v>
      </c>
      <c r="Q10" s="20" t="s">
        <v>343</v>
      </c>
      <c r="R10" s="20"/>
      <c r="S10" s="38">
        <v>2</v>
      </c>
    </row>
    <row r="11" spans="1:19" ht="19.5" customHeight="1">
      <c r="A11" s="12">
        <v>8</v>
      </c>
      <c r="B11" s="13" t="s">
        <v>1240</v>
      </c>
      <c r="C11" s="13" t="s">
        <v>1241</v>
      </c>
      <c r="D11" s="13" t="s">
        <v>22</v>
      </c>
      <c r="E11" s="14" t="s">
        <v>1242</v>
      </c>
      <c r="F11" s="14" t="s">
        <v>1243</v>
      </c>
      <c r="G11" s="13">
        <v>121.5</v>
      </c>
      <c r="H11" s="13">
        <v>1</v>
      </c>
      <c r="I11" s="13">
        <f t="shared" si="1"/>
        <v>60.75</v>
      </c>
      <c r="J11" s="17">
        <f t="shared" si="0"/>
        <v>30.375</v>
      </c>
      <c r="K11" s="18">
        <v>83.6</v>
      </c>
      <c r="L11" s="18">
        <f t="shared" si="2"/>
        <v>41.8</v>
      </c>
      <c r="M11" s="19">
        <f t="shared" si="3"/>
        <v>72.175</v>
      </c>
      <c r="N11" s="36">
        <v>1</v>
      </c>
      <c r="O11" s="13">
        <v>13456972176</v>
      </c>
      <c r="P11" s="23"/>
      <c r="Q11" s="20" t="s">
        <v>343</v>
      </c>
      <c r="R11" s="20"/>
      <c r="S11" s="38">
        <v>1</v>
      </c>
    </row>
    <row r="12" spans="1:19" ht="19.5" customHeight="1">
      <c r="A12" s="12">
        <v>9</v>
      </c>
      <c r="B12" s="21" t="s">
        <v>1244</v>
      </c>
      <c r="C12" s="13" t="s">
        <v>1245</v>
      </c>
      <c r="D12" s="13" t="s">
        <v>22</v>
      </c>
      <c r="E12" s="14" t="s">
        <v>1246</v>
      </c>
      <c r="F12" s="14" t="s">
        <v>1247</v>
      </c>
      <c r="G12" s="13">
        <v>135</v>
      </c>
      <c r="H12" s="13">
        <v>1</v>
      </c>
      <c r="I12" s="13">
        <f>G12/2</f>
        <v>67.5</v>
      </c>
      <c r="J12" s="17">
        <f>I12/2</f>
        <v>33.75</v>
      </c>
      <c r="K12" s="18">
        <v>86.3</v>
      </c>
      <c r="L12" s="18">
        <f>K12/2</f>
        <v>43.15</v>
      </c>
      <c r="M12" s="19">
        <f>J12+L12</f>
        <v>76.9</v>
      </c>
      <c r="N12" s="36">
        <v>1</v>
      </c>
      <c r="O12" s="13">
        <v>18870121003</v>
      </c>
      <c r="P12" s="23"/>
      <c r="Q12" s="20" t="s">
        <v>343</v>
      </c>
      <c r="R12" s="20"/>
      <c r="S12" s="38">
        <v>2</v>
      </c>
    </row>
    <row r="13" spans="1:19" ht="19.5" customHeight="1">
      <c r="A13" s="12">
        <v>11</v>
      </c>
      <c r="B13" s="21" t="s">
        <v>1244</v>
      </c>
      <c r="C13" s="13" t="s">
        <v>1251</v>
      </c>
      <c r="D13" s="13" t="s">
        <v>22</v>
      </c>
      <c r="E13" s="14" t="s">
        <v>1252</v>
      </c>
      <c r="F13" s="14" t="s">
        <v>1253</v>
      </c>
      <c r="G13" s="13">
        <v>95</v>
      </c>
      <c r="H13" s="13">
        <v>2</v>
      </c>
      <c r="I13" s="13">
        <f>G13/2</f>
        <v>47.5</v>
      </c>
      <c r="J13" s="17">
        <f>I13/2</f>
        <v>23.75</v>
      </c>
      <c r="K13" s="18">
        <v>88.4</v>
      </c>
      <c r="L13" s="18">
        <f>K13/2</f>
        <v>44.2</v>
      </c>
      <c r="M13" s="19">
        <f>J13+L13</f>
        <v>67.95</v>
      </c>
      <c r="N13" s="36">
        <v>2</v>
      </c>
      <c r="O13" s="13">
        <v>15970909217</v>
      </c>
      <c r="P13" s="23"/>
      <c r="Q13" s="20" t="s">
        <v>343</v>
      </c>
      <c r="R13" s="20"/>
      <c r="S13" s="38">
        <v>4</v>
      </c>
    </row>
    <row r="14" spans="1:19" ht="19.5" customHeight="1">
      <c r="A14" s="12">
        <v>10</v>
      </c>
      <c r="B14" s="21" t="s">
        <v>1244</v>
      </c>
      <c r="C14" s="13" t="s">
        <v>1248</v>
      </c>
      <c r="D14" s="13" t="s">
        <v>22</v>
      </c>
      <c r="E14" s="14" t="s">
        <v>1249</v>
      </c>
      <c r="F14" s="14" t="s">
        <v>1250</v>
      </c>
      <c r="G14" s="13">
        <v>98.5</v>
      </c>
      <c r="H14" s="13">
        <v>2</v>
      </c>
      <c r="I14" s="13">
        <f>G14/2</f>
        <v>49.25</v>
      </c>
      <c r="J14" s="17">
        <f>I14/2</f>
        <v>24.625</v>
      </c>
      <c r="K14" s="18">
        <v>77.4</v>
      </c>
      <c r="L14" s="18">
        <f>K14/2</f>
        <v>38.7</v>
      </c>
      <c r="M14" s="19">
        <f>J14+L14</f>
        <v>63.325</v>
      </c>
      <c r="N14" s="36">
        <v>3</v>
      </c>
      <c r="O14" s="13">
        <v>18296992469</v>
      </c>
      <c r="P14" s="23"/>
      <c r="Q14" s="20" t="s">
        <v>343</v>
      </c>
      <c r="R14" s="20"/>
      <c r="S14" s="38">
        <v>3</v>
      </c>
    </row>
  </sheetData>
  <sheetProtection/>
  <mergeCells count="16">
    <mergeCell ref="A1:R1"/>
    <mergeCell ref="A2:A3"/>
    <mergeCell ref="B2:B3"/>
    <mergeCell ref="C2:C3"/>
    <mergeCell ref="D2:D3"/>
    <mergeCell ref="E2:E3"/>
    <mergeCell ref="F2:F3"/>
    <mergeCell ref="G2:J2"/>
    <mergeCell ref="N2:N3"/>
    <mergeCell ref="O2:O3"/>
    <mergeCell ref="K2:L2"/>
    <mergeCell ref="M2:M3"/>
    <mergeCell ref="R2:R3"/>
    <mergeCell ref="S2:S3"/>
    <mergeCell ref="P2:P3"/>
    <mergeCell ref="Q2: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3.75390625" style="4" customWidth="1"/>
    <col min="2" max="2" width="11.625" style="4" customWidth="1"/>
    <col min="3" max="3" width="7.00390625" style="4" customWidth="1"/>
    <col min="4" max="4" width="3.625" style="4" customWidth="1"/>
    <col min="5" max="5" width="19.375" style="5" hidden="1" customWidth="1"/>
    <col min="6" max="6" width="12.75390625" style="5" customWidth="1"/>
    <col min="7" max="7" width="11.125" style="4" customWidth="1"/>
    <col min="8" max="8" width="6.125" style="4" customWidth="1"/>
    <col min="9" max="9" width="10.50390625" style="4" customWidth="1"/>
    <col min="10" max="10" width="11.375" style="6" customWidth="1"/>
    <col min="11" max="11" width="9.50390625" style="7" customWidth="1"/>
    <col min="12" max="12" width="11.875" style="5" customWidth="1"/>
    <col min="13" max="13" width="8.625" style="5" customWidth="1"/>
    <col min="14" max="14" width="4.50390625" style="5" customWidth="1"/>
    <col min="15" max="15" width="11.625" style="5" hidden="1" customWidth="1"/>
    <col min="16" max="16" width="8.00390625" style="8" customWidth="1"/>
    <col min="17" max="17" width="7.00390625" style="9" customWidth="1"/>
    <col min="18" max="18" width="0.875" style="9" hidden="1" customWidth="1"/>
    <col min="19" max="19" width="5.625" style="9" customWidth="1"/>
    <col min="20" max="16384" width="9.00390625" style="3" customWidth="1"/>
  </cols>
  <sheetData>
    <row r="1" spans="1:19" s="1" customFormat="1" ht="27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</row>
    <row r="2" spans="1:19" s="2" customFormat="1" ht="15.75" customHeight="1">
      <c r="A2" s="82" t="s">
        <v>1</v>
      </c>
      <c r="B2" s="82" t="s">
        <v>2</v>
      </c>
      <c r="C2" s="82" t="s">
        <v>3</v>
      </c>
      <c r="D2" s="82" t="s">
        <v>4</v>
      </c>
      <c r="E2" s="85" t="s">
        <v>5</v>
      </c>
      <c r="F2" s="85" t="s">
        <v>6</v>
      </c>
      <c r="G2" s="87" t="s">
        <v>7</v>
      </c>
      <c r="H2" s="87"/>
      <c r="I2" s="87"/>
      <c r="J2" s="87"/>
      <c r="K2" s="88" t="s">
        <v>8</v>
      </c>
      <c r="L2" s="88"/>
      <c r="M2" s="85" t="s">
        <v>9</v>
      </c>
      <c r="N2" s="85" t="s">
        <v>10</v>
      </c>
      <c r="O2" s="85" t="s">
        <v>11</v>
      </c>
      <c r="P2" s="82" t="s">
        <v>12</v>
      </c>
      <c r="Q2" s="79" t="s">
        <v>1256</v>
      </c>
      <c r="R2" s="78" t="s">
        <v>13</v>
      </c>
      <c r="S2" s="89" t="s">
        <v>1257</v>
      </c>
    </row>
    <row r="3" spans="1:19" s="2" customFormat="1" ht="27" customHeight="1">
      <c r="A3" s="82"/>
      <c r="B3" s="93"/>
      <c r="C3" s="82"/>
      <c r="D3" s="82"/>
      <c r="E3" s="85"/>
      <c r="F3" s="85"/>
      <c r="G3" s="10" t="s">
        <v>14</v>
      </c>
      <c r="H3" s="10" t="s">
        <v>10</v>
      </c>
      <c r="I3" s="10" t="s">
        <v>15</v>
      </c>
      <c r="J3" s="15" t="s">
        <v>16</v>
      </c>
      <c r="K3" s="16" t="s">
        <v>17</v>
      </c>
      <c r="L3" s="11" t="s">
        <v>19</v>
      </c>
      <c r="M3" s="85"/>
      <c r="N3" s="85"/>
      <c r="O3" s="85"/>
      <c r="P3" s="82"/>
      <c r="Q3" s="78"/>
      <c r="R3" s="78"/>
      <c r="S3" s="90"/>
    </row>
    <row r="4" spans="1:19" ht="19.5" customHeight="1">
      <c r="A4" s="12">
        <v>1</v>
      </c>
      <c r="B4" s="21" t="s">
        <v>1173</v>
      </c>
      <c r="C4" s="13" t="s">
        <v>1174</v>
      </c>
      <c r="D4" s="13" t="s">
        <v>22</v>
      </c>
      <c r="E4" s="14" t="s">
        <v>1175</v>
      </c>
      <c r="F4" s="14" t="s">
        <v>1176</v>
      </c>
      <c r="G4" s="13">
        <v>128</v>
      </c>
      <c r="H4" s="13">
        <v>1</v>
      </c>
      <c r="I4" s="13">
        <f>G4/2</f>
        <v>64</v>
      </c>
      <c r="J4" s="17">
        <f>I4/2</f>
        <v>32</v>
      </c>
      <c r="K4" s="18">
        <v>86.4</v>
      </c>
      <c r="L4" s="18">
        <f>K4*0.5</f>
        <v>43.2</v>
      </c>
      <c r="M4" s="19">
        <f>J4+L4</f>
        <v>75.2</v>
      </c>
      <c r="N4" s="36">
        <f>RANK(M4,M$4:M$17)</f>
        <v>1</v>
      </c>
      <c r="O4" s="21" t="s">
        <v>1109</v>
      </c>
      <c r="P4" s="37"/>
      <c r="Q4" s="20" t="s">
        <v>343</v>
      </c>
      <c r="R4" s="20"/>
      <c r="S4" s="38">
        <v>4</v>
      </c>
    </row>
    <row r="5" spans="1:19" ht="19.5" customHeight="1">
      <c r="A5" s="12">
        <v>2</v>
      </c>
      <c r="B5" s="21" t="s">
        <v>1173</v>
      </c>
      <c r="C5" s="13" t="s">
        <v>1177</v>
      </c>
      <c r="D5" s="13" t="s">
        <v>22</v>
      </c>
      <c r="E5" s="14" t="s">
        <v>1178</v>
      </c>
      <c r="F5" s="14" t="s">
        <v>1179</v>
      </c>
      <c r="G5" s="13">
        <v>124</v>
      </c>
      <c r="H5" s="13">
        <v>2</v>
      </c>
      <c r="I5" s="13">
        <f aca="true" t="shared" si="0" ref="I5:I17">G5/2</f>
        <v>62</v>
      </c>
      <c r="J5" s="17">
        <f aca="true" t="shared" si="1" ref="J5:J17">I5/2</f>
        <v>31</v>
      </c>
      <c r="K5" s="18">
        <v>88.2</v>
      </c>
      <c r="L5" s="18">
        <f aca="true" t="shared" si="2" ref="L5:L17">K5*0.5</f>
        <v>44.1</v>
      </c>
      <c r="M5" s="19">
        <f aca="true" t="shared" si="3" ref="M5:M17">J5+L5</f>
        <v>75.1</v>
      </c>
      <c r="N5" s="36">
        <f aca="true" t="shared" si="4" ref="N5:N17">RANK(M5,M$4:M$17)</f>
        <v>2</v>
      </c>
      <c r="O5" s="21" t="s">
        <v>1114</v>
      </c>
      <c r="P5" s="24"/>
      <c r="Q5" s="20" t="s">
        <v>343</v>
      </c>
      <c r="R5" s="20"/>
      <c r="S5" s="38">
        <v>14</v>
      </c>
    </row>
    <row r="6" spans="1:19" ht="19.5" customHeight="1">
      <c r="A6" s="12">
        <v>6</v>
      </c>
      <c r="B6" s="21" t="s">
        <v>1173</v>
      </c>
      <c r="C6" s="13" t="s">
        <v>1189</v>
      </c>
      <c r="D6" s="13" t="s">
        <v>22</v>
      </c>
      <c r="E6" s="14" t="s">
        <v>1190</v>
      </c>
      <c r="F6" s="14" t="s">
        <v>1191</v>
      </c>
      <c r="G6" s="13">
        <v>102</v>
      </c>
      <c r="H6" s="13">
        <v>6</v>
      </c>
      <c r="I6" s="13">
        <f t="shared" si="0"/>
        <v>51</v>
      </c>
      <c r="J6" s="17">
        <f t="shared" si="1"/>
        <v>25.5</v>
      </c>
      <c r="K6" s="18">
        <v>88.86</v>
      </c>
      <c r="L6" s="18">
        <f t="shared" si="2"/>
        <v>44.43</v>
      </c>
      <c r="M6" s="19">
        <f t="shared" si="3"/>
        <v>69.93</v>
      </c>
      <c r="N6" s="36">
        <f t="shared" si="4"/>
        <v>3</v>
      </c>
      <c r="O6" s="21" t="s">
        <v>1133</v>
      </c>
      <c r="P6" s="37"/>
      <c r="Q6" s="20" t="s">
        <v>343</v>
      </c>
      <c r="R6" s="20"/>
      <c r="S6" s="38">
        <v>3</v>
      </c>
    </row>
    <row r="7" spans="1:19" ht="19.5" customHeight="1">
      <c r="A7" s="12">
        <v>4</v>
      </c>
      <c r="B7" s="21" t="s">
        <v>1173</v>
      </c>
      <c r="C7" s="13" t="s">
        <v>1183</v>
      </c>
      <c r="D7" s="13" t="s">
        <v>22</v>
      </c>
      <c r="E7" s="14" t="s">
        <v>1184</v>
      </c>
      <c r="F7" s="14" t="s">
        <v>1185</v>
      </c>
      <c r="G7" s="13">
        <v>104</v>
      </c>
      <c r="H7" s="13">
        <v>3</v>
      </c>
      <c r="I7" s="13">
        <f t="shared" si="0"/>
        <v>52</v>
      </c>
      <c r="J7" s="17">
        <f t="shared" si="1"/>
        <v>26</v>
      </c>
      <c r="K7" s="18">
        <v>86.8</v>
      </c>
      <c r="L7" s="18">
        <f t="shared" si="2"/>
        <v>43.4</v>
      </c>
      <c r="M7" s="19">
        <f t="shared" si="3"/>
        <v>69.4</v>
      </c>
      <c r="N7" s="36">
        <f t="shared" si="4"/>
        <v>4</v>
      </c>
      <c r="O7" s="21" t="s">
        <v>1123</v>
      </c>
      <c r="P7" s="24"/>
      <c r="Q7" s="20" t="s">
        <v>343</v>
      </c>
      <c r="R7" s="20"/>
      <c r="S7" s="38">
        <v>12</v>
      </c>
    </row>
    <row r="8" spans="1:19" ht="19.5" customHeight="1">
      <c r="A8" s="12">
        <v>3</v>
      </c>
      <c r="B8" s="21" t="s">
        <v>1173</v>
      </c>
      <c r="C8" s="13" t="s">
        <v>1180</v>
      </c>
      <c r="D8" s="13" t="s">
        <v>22</v>
      </c>
      <c r="E8" s="14" t="s">
        <v>1181</v>
      </c>
      <c r="F8" s="14" t="s">
        <v>1182</v>
      </c>
      <c r="G8" s="13">
        <v>104</v>
      </c>
      <c r="H8" s="13">
        <v>3</v>
      </c>
      <c r="I8" s="13">
        <f t="shared" si="0"/>
        <v>52</v>
      </c>
      <c r="J8" s="17">
        <f t="shared" si="1"/>
        <v>26</v>
      </c>
      <c r="K8" s="18">
        <v>85.7</v>
      </c>
      <c r="L8" s="18">
        <f t="shared" si="2"/>
        <v>42.85</v>
      </c>
      <c r="M8" s="19">
        <f t="shared" si="3"/>
        <v>68.85</v>
      </c>
      <c r="N8" s="36">
        <f t="shared" si="4"/>
        <v>5</v>
      </c>
      <c r="O8" s="21" t="s">
        <v>1119</v>
      </c>
      <c r="P8" s="24"/>
      <c r="Q8" s="20" t="s">
        <v>343</v>
      </c>
      <c r="R8" s="20"/>
      <c r="S8" s="38">
        <v>11</v>
      </c>
    </row>
    <row r="9" spans="1:19" ht="19.5" customHeight="1">
      <c r="A9" s="12">
        <v>11</v>
      </c>
      <c r="B9" s="21" t="s">
        <v>1173</v>
      </c>
      <c r="C9" s="13" t="s">
        <v>1204</v>
      </c>
      <c r="D9" s="13" t="s">
        <v>22</v>
      </c>
      <c r="E9" s="14" t="s">
        <v>1205</v>
      </c>
      <c r="F9" s="14" t="s">
        <v>1206</v>
      </c>
      <c r="G9" s="13">
        <v>96.5</v>
      </c>
      <c r="H9" s="13">
        <v>12</v>
      </c>
      <c r="I9" s="13">
        <f t="shared" si="0"/>
        <v>48.25</v>
      </c>
      <c r="J9" s="17">
        <f t="shared" si="1"/>
        <v>24.125</v>
      </c>
      <c r="K9" s="18">
        <v>88.5</v>
      </c>
      <c r="L9" s="18">
        <f t="shared" si="2"/>
        <v>44.25</v>
      </c>
      <c r="M9" s="19">
        <f t="shared" si="3"/>
        <v>68.375</v>
      </c>
      <c r="N9" s="36">
        <f t="shared" si="4"/>
        <v>6</v>
      </c>
      <c r="O9" s="21" t="s">
        <v>1158</v>
      </c>
      <c r="P9" s="24"/>
      <c r="Q9" s="20" t="s">
        <v>343</v>
      </c>
      <c r="R9" s="20"/>
      <c r="S9" s="38">
        <v>9</v>
      </c>
    </row>
    <row r="10" spans="1:19" ht="19.5" customHeight="1">
      <c r="A10" s="12">
        <v>5</v>
      </c>
      <c r="B10" s="21" t="s">
        <v>1173</v>
      </c>
      <c r="C10" s="13" t="s">
        <v>1186</v>
      </c>
      <c r="D10" s="13" t="s">
        <v>22</v>
      </c>
      <c r="E10" s="14" t="s">
        <v>1187</v>
      </c>
      <c r="F10" s="14" t="s">
        <v>1188</v>
      </c>
      <c r="G10" s="13">
        <v>102.5</v>
      </c>
      <c r="H10" s="13">
        <v>5</v>
      </c>
      <c r="I10" s="13">
        <f t="shared" si="0"/>
        <v>51.25</v>
      </c>
      <c r="J10" s="17">
        <f t="shared" si="1"/>
        <v>25.625</v>
      </c>
      <c r="K10" s="18">
        <v>85.4</v>
      </c>
      <c r="L10" s="18">
        <f t="shared" si="2"/>
        <v>42.7</v>
      </c>
      <c r="M10" s="19">
        <f t="shared" si="3"/>
        <v>68.325</v>
      </c>
      <c r="N10" s="36">
        <f t="shared" si="4"/>
        <v>7</v>
      </c>
      <c r="O10" s="21" t="s">
        <v>1128</v>
      </c>
      <c r="P10" s="24"/>
      <c r="Q10" s="20" t="s">
        <v>343</v>
      </c>
      <c r="R10" s="20"/>
      <c r="S10" s="38">
        <v>1</v>
      </c>
    </row>
    <row r="11" spans="1:19" ht="19.5" customHeight="1">
      <c r="A11" s="12">
        <v>7</v>
      </c>
      <c r="B11" s="21" t="s">
        <v>1173</v>
      </c>
      <c r="C11" s="13" t="s">
        <v>1192</v>
      </c>
      <c r="D11" s="13" t="s">
        <v>22</v>
      </c>
      <c r="E11" s="14" t="s">
        <v>1193</v>
      </c>
      <c r="F11" s="14" t="s">
        <v>1194</v>
      </c>
      <c r="G11" s="13">
        <v>101.5</v>
      </c>
      <c r="H11" s="13">
        <v>7</v>
      </c>
      <c r="I11" s="13">
        <f t="shared" si="0"/>
        <v>50.75</v>
      </c>
      <c r="J11" s="17">
        <f t="shared" si="1"/>
        <v>25.375</v>
      </c>
      <c r="K11" s="18">
        <v>85.7</v>
      </c>
      <c r="L11" s="18">
        <f t="shared" si="2"/>
        <v>42.85</v>
      </c>
      <c r="M11" s="19">
        <f t="shared" si="3"/>
        <v>68.225</v>
      </c>
      <c r="N11" s="36">
        <f t="shared" si="4"/>
        <v>8</v>
      </c>
      <c r="O11" s="21" t="s">
        <v>1137</v>
      </c>
      <c r="P11" s="24"/>
      <c r="Q11" s="20" t="s">
        <v>343</v>
      </c>
      <c r="R11" s="20"/>
      <c r="S11" s="38">
        <v>6</v>
      </c>
    </row>
    <row r="12" spans="1:19" ht="19.5" customHeight="1">
      <c r="A12" s="12">
        <v>10</v>
      </c>
      <c r="B12" s="21" t="s">
        <v>1173</v>
      </c>
      <c r="C12" s="13" t="s">
        <v>1201</v>
      </c>
      <c r="D12" s="13" t="s">
        <v>22</v>
      </c>
      <c r="E12" s="14" t="s">
        <v>1202</v>
      </c>
      <c r="F12" s="14" t="s">
        <v>1203</v>
      </c>
      <c r="G12" s="13">
        <v>97</v>
      </c>
      <c r="H12" s="13">
        <v>11</v>
      </c>
      <c r="I12" s="13">
        <f t="shared" si="0"/>
        <v>48.5</v>
      </c>
      <c r="J12" s="17">
        <f t="shared" si="1"/>
        <v>24.25</v>
      </c>
      <c r="K12" s="18">
        <v>86.3</v>
      </c>
      <c r="L12" s="18">
        <f t="shared" si="2"/>
        <v>43.15</v>
      </c>
      <c r="M12" s="19">
        <f t="shared" si="3"/>
        <v>67.4</v>
      </c>
      <c r="N12" s="36">
        <f t="shared" si="4"/>
        <v>9</v>
      </c>
      <c r="O12" s="21" t="s">
        <v>1153</v>
      </c>
      <c r="P12" s="24"/>
      <c r="Q12" s="20" t="s">
        <v>343</v>
      </c>
      <c r="R12" s="20"/>
      <c r="S12" s="38">
        <v>7</v>
      </c>
    </row>
    <row r="13" spans="1:19" ht="19.5" customHeight="1">
      <c r="A13" s="12">
        <v>12</v>
      </c>
      <c r="B13" s="21" t="s">
        <v>1173</v>
      </c>
      <c r="C13" s="13" t="s">
        <v>1207</v>
      </c>
      <c r="D13" s="13" t="s">
        <v>22</v>
      </c>
      <c r="E13" s="14" t="s">
        <v>1208</v>
      </c>
      <c r="F13" s="14" t="s">
        <v>1209</v>
      </c>
      <c r="G13" s="13">
        <v>96.5</v>
      </c>
      <c r="H13" s="13">
        <v>12</v>
      </c>
      <c r="I13" s="13">
        <f t="shared" si="0"/>
        <v>48.25</v>
      </c>
      <c r="J13" s="17">
        <f t="shared" si="1"/>
        <v>24.125</v>
      </c>
      <c r="K13" s="18">
        <v>86.5</v>
      </c>
      <c r="L13" s="18">
        <f t="shared" si="2"/>
        <v>43.25</v>
      </c>
      <c r="M13" s="19">
        <f t="shared" si="3"/>
        <v>67.375</v>
      </c>
      <c r="N13" s="36">
        <f t="shared" si="4"/>
        <v>10</v>
      </c>
      <c r="O13" s="21" t="s">
        <v>1163</v>
      </c>
      <c r="P13" s="24"/>
      <c r="Q13" s="20" t="s">
        <v>343</v>
      </c>
      <c r="R13" s="20"/>
      <c r="S13" s="38">
        <v>5</v>
      </c>
    </row>
    <row r="14" spans="1:19" ht="19.5" customHeight="1">
      <c r="A14" s="12">
        <v>8</v>
      </c>
      <c r="B14" s="21" t="s">
        <v>1173</v>
      </c>
      <c r="C14" s="13" t="s">
        <v>1195</v>
      </c>
      <c r="D14" s="13" t="s">
        <v>22</v>
      </c>
      <c r="E14" s="14" t="s">
        <v>1196</v>
      </c>
      <c r="F14" s="14" t="s">
        <v>1197</v>
      </c>
      <c r="G14" s="13">
        <v>101</v>
      </c>
      <c r="H14" s="13">
        <v>8</v>
      </c>
      <c r="I14" s="13">
        <f t="shared" si="0"/>
        <v>50.5</v>
      </c>
      <c r="J14" s="17">
        <f t="shared" si="1"/>
        <v>25.25</v>
      </c>
      <c r="K14" s="18">
        <v>81.1</v>
      </c>
      <c r="L14" s="18">
        <f t="shared" si="2"/>
        <v>40.55</v>
      </c>
      <c r="M14" s="19">
        <f t="shared" si="3"/>
        <v>65.8</v>
      </c>
      <c r="N14" s="36">
        <f t="shared" si="4"/>
        <v>11</v>
      </c>
      <c r="O14" s="21" t="s">
        <v>1141</v>
      </c>
      <c r="P14" s="24"/>
      <c r="Q14" s="20" t="s">
        <v>343</v>
      </c>
      <c r="R14" s="20"/>
      <c r="S14" s="38">
        <v>2</v>
      </c>
    </row>
    <row r="15" spans="1:19" ht="19.5" customHeight="1">
      <c r="A15" s="12">
        <v>9</v>
      </c>
      <c r="B15" s="21" t="s">
        <v>1173</v>
      </c>
      <c r="C15" s="13" t="s">
        <v>1198</v>
      </c>
      <c r="D15" s="13" t="s">
        <v>410</v>
      </c>
      <c r="E15" s="14" t="s">
        <v>1199</v>
      </c>
      <c r="F15" s="14" t="s">
        <v>1200</v>
      </c>
      <c r="G15" s="13">
        <v>100.5</v>
      </c>
      <c r="H15" s="13">
        <v>9</v>
      </c>
      <c r="I15" s="13">
        <f t="shared" si="0"/>
        <v>50.25</v>
      </c>
      <c r="J15" s="17">
        <f t="shared" si="1"/>
        <v>25.125</v>
      </c>
      <c r="K15" s="18">
        <v>80.4</v>
      </c>
      <c r="L15" s="18">
        <f t="shared" si="2"/>
        <v>40.2</v>
      </c>
      <c r="M15" s="19">
        <f t="shared" si="3"/>
        <v>65.325</v>
      </c>
      <c r="N15" s="36">
        <f t="shared" si="4"/>
        <v>12</v>
      </c>
      <c r="O15" s="21" t="s">
        <v>1145</v>
      </c>
      <c r="P15" s="24"/>
      <c r="Q15" s="20" t="s">
        <v>343</v>
      </c>
      <c r="R15" s="20"/>
      <c r="S15" s="38">
        <v>8</v>
      </c>
    </row>
    <row r="16" spans="1:19" ht="19.5" customHeight="1">
      <c r="A16" s="12">
        <v>13</v>
      </c>
      <c r="B16" s="21" t="s">
        <v>1173</v>
      </c>
      <c r="C16" s="13" t="s">
        <v>1210</v>
      </c>
      <c r="D16" s="13" t="s">
        <v>22</v>
      </c>
      <c r="E16" s="14" t="s">
        <v>1211</v>
      </c>
      <c r="F16" s="14" t="s">
        <v>1212</v>
      </c>
      <c r="G16" s="13">
        <v>94.5</v>
      </c>
      <c r="H16" s="13">
        <v>14</v>
      </c>
      <c r="I16" s="13">
        <f t="shared" si="0"/>
        <v>47.25</v>
      </c>
      <c r="J16" s="17">
        <f t="shared" si="1"/>
        <v>23.625</v>
      </c>
      <c r="K16" s="18">
        <v>78.9</v>
      </c>
      <c r="L16" s="18">
        <f t="shared" si="2"/>
        <v>39.45</v>
      </c>
      <c r="M16" s="19">
        <f t="shared" si="3"/>
        <v>63.075</v>
      </c>
      <c r="N16" s="36">
        <f t="shared" si="4"/>
        <v>13</v>
      </c>
      <c r="O16" s="22" t="s">
        <v>1167</v>
      </c>
      <c r="P16" s="23"/>
      <c r="Q16" s="20" t="s">
        <v>343</v>
      </c>
      <c r="R16" s="20"/>
      <c r="S16" s="38">
        <v>10</v>
      </c>
    </row>
    <row r="17" spans="1:19" ht="19.5" customHeight="1">
      <c r="A17" s="12">
        <v>14</v>
      </c>
      <c r="B17" s="21" t="s">
        <v>1173</v>
      </c>
      <c r="C17" s="13" t="s">
        <v>1213</v>
      </c>
      <c r="D17" s="13" t="s">
        <v>22</v>
      </c>
      <c r="E17" s="14" t="s">
        <v>1214</v>
      </c>
      <c r="F17" s="14" t="s">
        <v>1215</v>
      </c>
      <c r="G17" s="13">
        <v>93.5</v>
      </c>
      <c r="H17" s="13">
        <v>15</v>
      </c>
      <c r="I17" s="13">
        <f t="shared" si="0"/>
        <v>46.75</v>
      </c>
      <c r="J17" s="17">
        <f t="shared" si="1"/>
        <v>23.375</v>
      </c>
      <c r="K17" s="18">
        <v>78.9</v>
      </c>
      <c r="L17" s="18">
        <f t="shared" si="2"/>
        <v>39.45</v>
      </c>
      <c r="M17" s="19">
        <f t="shared" si="3"/>
        <v>62.825</v>
      </c>
      <c r="N17" s="36">
        <f t="shared" si="4"/>
        <v>14</v>
      </c>
      <c r="O17" s="21" t="s">
        <v>1172</v>
      </c>
      <c r="P17" s="22" t="s">
        <v>332</v>
      </c>
      <c r="Q17" s="20" t="s">
        <v>343</v>
      </c>
      <c r="R17" s="20"/>
      <c r="S17" s="38">
        <v>13</v>
      </c>
    </row>
    <row r="18" spans="1:19" ht="19.5" customHeight="1">
      <c r="A18" s="27"/>
      <c r="B18" s="28"/>
      <c r="C18" s="27"/>
      <c r="D18" s="27"/>
      <c r="E18" s="27"/>
      <c r="F18" s="27"/>
      <c r="G18" s="27"/>
      <c r="H18" s="27"/>
      <c r="I18" s="29"/>
      <c r="J18" s="30"/>
      <c r="K18" s="31"/>
      <c r="L18" s="31"/>
      <c r="M18" s="32"/>
      <c r="N18" s="33"/>
      <c r="O18" s="27"/>
      <c r="P18" s="34"/>
      <c r="Q18" s="35"/>
      <c r="R18" s="35"/>
      <c r="S18" s="38"/>
    </row>
  </sheetData>
  <sheetProtection/>
  <mergeCells count="16">
    <mergeCell ref="A1:S1"/>
    <mergeCell ref="N2:N3"/>
    <mergeCell ref="O2:O3"/>
    <mergeCell ref="P2:P3"/>
    <mergeCell ref="Q2:Q3"/>
    <mergeCell ref="R2:R3"/>
    <mergeCell ref="S2:S3"/>
    <mergeCell ref="A2:A3"/>
    <mergeCell ref="B2:B3"/>
    <mergeCell ref="C2:C3"/>
    <mergeCell ref="K2:L2"/>
    <mergeCell ref="M2:M3"/>
    <mergeCell ref="D2:D3"/>
    <mergeCell ref="E2:E3"/>
    <mergeCell ref="F2:F3"/>
    <mergeCell ref="G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0">
      <selection activeCell="F49" sqref="F49"/>
    </sheetView>
  </sheetViews>
  <sheetFormatPr defaultColWidth="9.00390625" defaultRowHeight="13.5"/>
  <cols>
    <col min="1" max="1" width="3.75390625" style="4" customWidth="1"/>
    <col min="2" max="2" width="11.625" style="4" customWidth="1"/>
    <col min="3" max="3" width="7.00390625" style="4" customWidth="1"/>
    <col min="4" max="4" width="3.625" style="4" customWidth="1"/>
    <col min="5" max="5" width="19.375" style="5" hidden="1" customWidth="1"/>
    <col min="6" max="6" width="12.75390625" style="5" customWidth="1"/>
    <col min="7" max="7" width="9.375" style="4" customWidth="1"/>
    <col min="8" max="8" width="3.875" style="4" customWidth="1"/>
    <col min="9" max="9" width="7.375" style="4" customWidth="1"/>
    <col min="10" max="10" width="11.25390625" style="6" customWidth="1"/>
    <col min="11" max="11" width="9.50390625" style="7" customWidth="1"/>
    <col min="12" max="12" width="10.75390625" style="5" customWidth="1"/>
    <col min="13" max="13" width="8.625" style="5" customWidth="1"/>
    <col min="14" max="14" width="5.125" style="5" customWidth="1"/>
    <col min="15" max="15" width="11.625" style="5" hidden="1" customWidth="1"/>
    <col min="16" max="16" width="8.875" style="8" customWidth="1"/>
    <col min="17" max="17" width="7.75390625" style="9" customWidth="1"/>
    <col min="18" max="18" width="0.875" style="9" hidden="1" customWidth="1"/>
    <col min="19" max="19" width="5.00390625" style="9" customWidth="1"/>
    <col min="20" max="16384" width="9.00390625" style="3" customWidth="1"/>
  </cols>
  <sheetData>
    <row r="1" spans="1:19" s="1" customFormat="1" ht="27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2" customFormat="1" ht="15.75" customHeight="1">
      <c r="A2" s="82" t="s">
        <v>1</v>
      </c>
      <c r="B2" s="82" t="s">
        <v>2</v>
      </c>
      <c r="C2" s="82" t="s">
        <v>3</v>
      </c>
      <c r="D2" s="82" t="s">
        <v>4</v>
      </c>
      <c r="E2" s="85" t="s">
        <v>5</v>
      </c>
      <c r="F2" s="85" t="s">
        <v>6</v>
      </c>
      <c r="G2" s="87" t="s">
        <v>7</v>
      </c>
      <c r="H2" s="87"/>
      <c r="I2" s="87"/>
      <c r="J2" s="87"/>
      <c r="K2" s="88" t="s">
        <v>8</v>
      </c>
      <c r="L2" s="88"/>
      <c r="M2" s="85" t="s">
        <v>9</v>
      </c>
      <c r="N2" s="85" t="s">
        <v>10</v>
      </c>
      <c r="O2" s="85" t="s">
        <v>11</v>
      </c>
      <c r="P2" s="82" t="s">
        <v>12</v>
      </c>
      <c r="Q2" s="78" t="s">
        <v>1259</v>
      </c>
      <c r="R2" s="78" t="s">
        <v>13</v>
      </c>
      <c r="S2" s="90" t="s">
        <v>1260</v>
      </c>
    </row>
    <row r="3" spans="1:19" s="2" customFormat="1" ht="27" customHeight="1">
      <c r="A3" s="82"/>
      <c r="B3" s="93"/>
      <c r="C3" s="82"/>
      <c r="D3" s="82"/>
      <c r="E3" s="85"/>
      <c r="F3" s="85"/>
      <c r="G3" s="10" t="s">
        <v>14</v>
      </c>
      <c r="H3" s="10" t="s">
        <v>10</v>
      </c>
      <c r="I3" s="10" t="s">
        <v>15</v>
      </c>
      <c r="J3" s="15" t="s">
        <v>16</v>
      </c>
      <c r="K3" s="16" t="s">
        <v>17</v>
      </c>
      <c r="L3" s="11" t="s">
        <v>19</v>
      </c>
      <c r="M3" s="85"/>
      <c r="N3" s="85"/>
      <c r="O3" s="85"/>
      <c r="P3" s="82"/>
      <c r="Q3" s="78"/>
      <c r="R3" s="78"/>
      <c r="S3" s="90"/>
    </row>
    <row r="4" spans="1:19" ht="19.5" customHeight="1">
      <c r="A4" s="12">
        <v>1</v>
      </c>
      <c r="B4" s="21" t="s">
        <v>336</v>
      </c>
      <c r="C4" s="21" t="s">
        <v>337</v>
      </c>
      <c r="D4" s="21" t="s">
        <v>22</v>
      </c>
      <c r="E4" s="21" t="s">
        <v>338</v>
      </c>
      <c r="F4" s="21" t="s">
        <v>339</v>
      </c>
      <c r="G4" s="21" t="s">
        <v>340</v>
      </c>
      <c r="H4" s="21" t="s">
        <v>341</v>
      </c>
      <c r="I4" s="13">
        <f aca="true" t="shared" si="0" ref="I4:I35">G4/2</f>
        <v>71</v>
      </c>
      <c r="J4" s="17">
        <f aca="true" t="shared" si="1" ref="J4:J35">I4/2</f>
        <v>35.5</v>
      </c>
      <c r="K4" s="18">
        <v>92.46</v>
      </c>
      <c r="L4" s="18">
        <f aca="true" t="shared" si="2" ref="L4:L35">K4/2</f>
        <v>46.23</v>
      </c>
      <c r="M4" s="19">
        <f aca="true" t="shared" si="3" ref="M4:M35">J4+L4</f>
        <v>81.72999999999999</v>
      </c>
      <c r="N4" s="36">
        <f aca="true" t="shared" si="4" ref="N4:N35">RANK(M4,M$4:M$35)</f>
        <v>1</v>
      </c>
      <c r="O4" s="21" t="s">
        <v>342</v>
      </c>
      <c r="P4" s="41"/>
      <c r="Q4" s="20" t="s">
        <v>343</v>
      </c>
      <c r="R4" s="20"/>
      <c r="S4" s="38">
        <v>1</v>
      </c>
    </row>
    <row r="5" spans="1:19" ht="19.5" customHeight="1">
      <c r="A5" s="12">
        <v>3</v>
      </c>
      <c r="B5" s="21" t="s">
        <v>336</v>
      </c>
      <c r="C5" s="21" t="s">
        <v>351</v>
      </c>
      <c r="D5" s="21" t="s">
        <v>22</v>
      </c>
      <c r="E5" s="21" t="s">
        <v>352</v>
      </c>
      <c r="F5" s="21" t="s">
        <v>353</v>
      </c>
      <c r="G5" s="21" t="s">
        <v>354</v>
      </c>
      <c r="H5" s="21" t="s">
        <v>355</v>
      </c>
      <c r="I5" s="13">
        <f t="shared" si="0"/>
        <v>67</v>
      </c>
      <c r="J5" s="17">
        <f t="shared" si="1"/>
        <v>33.5</v>
      </c>
      <c r="K5" s="18">
        <v>92.8</v>
      </c>
      <c r="L5" s="18">
        <f t="shared" si="2"/>
        <v>46.4</v>
      </c>
      <c r="M5" s="19">
        <f t="shared" si="3"/>
        <v>79.9</v>
      </c>
      <c r="N5" s="36">
        <f t="shared" si="4"/>
        <v>2</v>
      </c>
      <c r="O5" s="21" t="s">
        <v>356</v>
      </c>
      <c r="P5" s="41"/>
      <c r="Q5" s="20" t="s">
        <v>350</v>
      </c>
      <c r="R5" s="20"/>
      <c r="S5" s="38">
        <v>6</v>
      </c>
    </row>
    <row r="6" spans="1:19" ht="19.5" customHeight="1">
      <c r="A6" s="12">
        <v>2</v>
      </c>
      <c r="B6" s="21" t="s">
        <v>336</v>
      </c>
      <c r="C6" s="21" t="s">
        <v>344</v>
      </c>
      <c r="D6" s="21" t="s">
        <v>22</v>
      </c>
      <c r="E6" s="21" t="s">
        <v>345</v>
      </c>
      <c r="F6" s="21" t="s">
        <v>346</v>
      </c>
      <c r="G6" s="21" t="s">
        <v>347</v>
      </c>
      <c r="H6" s="21" t="s">
        <v>348</v>
      </c>
      <c r="I6" s="13">
        <f t="shared" si="0"/>
        <v>68.75</v>
      </c>
      <c r="J6" s="17">
        <f t="shared" si="1"/>
        <v>34.375</v>
      </c>
      <c r="K6" s="18">
        <v>88.92</v>
      </c>
      <c r="L6" s="18">
        <f t="shared" si="2"/>
        <v>44.46</v>
      </c>
      <c r="M6" s="19">
        <f t="shared" si="3"/>
        <v>78.83500000000001</v>
      </c>
      <c r="N6" s="36">
        <f t="shared" si="4"/>
        <v>3</v>
      </c>
      <c r="O6" s="21" t="s">
        <v>349</v>
      </c>
      <c r="P6" s="41"/>
      <c r="Q6" s="20" t="s">
        <v>350</v>
      </c>
      <c r="R6" s="20"/>
      <c r="S6" s="38">
        <v>4</v>
      </c>
    </row>
    <row r="7" spans="1:19" ht="19.5" customHeight="1">
      <c r="A7" s="12">
        <v>8</v>
      </c>
      <c r="B7" s="21" t="s">
        <v>336</v>
      </c>
      <c r="C7" s="21" t="s">
        <v>381</v>
      </c>
      <c r="D7" s="21" t="s">
        <v>22</v>
      </c>
      <c r="E7" s="21" t="s">
        <v>382</v>
      </c>
      <c r="F7" s="21" t="s">
        <v>383</v>
      </c>
      <c r="G7" s="21" t="s">
        <v>378</v>
      </c>
      <c r="H7" s="21" t="s">
        <v>379</v>
      </c>
      <c r="I7" s="13">
        <f t="shared" si="0"/>
        <v>63</v>
      </c>
      <c r="J7" s="17">
        <f t="shared" si="1"/>
        <v>31.5</v>
      </c>
      <c r="K7" s="18">
        <v>93.02</v>
      </c>
      <c r="L7" s="18">
        <f t="shared" si="2"/>
        <v>46.51</v>
      </c>
      <c r="M7" s="19">
        <f t="shared" si="3"/>
        <v>78.00999999999999</v>
      </c>
      <c r="N7" s="36">
        <f t="shared" si="4"/>
        <v>4</v>
      </c>
      <c r="O7" s="21" t="s">
        <v>384</v>
      </c>
      <c r="P7" s="41"/>
      <c r="Q7" s="20" t="s">
        <v>343</v>
      </c>
      <c r="R7" s="20"/>
      <c r="S7" s="38">
        <v>17</v>
      </c>
    </row>
    <row r="8" spans="1:19" ht="19.5" customHeight="1">
      <c r="A8" s="12">
        <v>6</v>
      </c>
      <c r="B8" s="21" t="s">
        <v>336</v>
      </c>
      <c r="C8" s="21" t="s">
        <v>369</v>
      </c>
      <c r="D8" s="21" t="s">
        <v>22</v>
      </c>
      <c r="E8" s="21" t="s">
        <v>370</v>
      </c>
      <c r="F8" s="21" t="s">
        <v>371</v>
      </c>
      <c r="G8" s="21" t="s">
        <v>372</v>
      </c>
      <c r="H8" s="21" t="s">
        <v>373</v>
      </c>
      <c r="I8" s="13">
        <f t="shared" si="0"/>
        <v>63.5</v>
      </c>
      <c r="J8" s="17">
        <f t="shared" si="1"/>
        <v>31.75</v>
      </c>
      <c r="K8" s="18">
        <v>90.8</v>
      </c>
      <c r="L8" s="18">
        <f t="shared" si="2"/>
        <v>45.4</v>
      </c>
      <c r="M8" s="19">
        <f t="shared" si="3"/>
        <v>77.15</v>
      </c>
      <c r="N8" s="36">
        <f t="shared" si="4"/>
        <v>5</v>
      </c>
      <c r="O8" s="21" t="s">
        <v>374</v>
      </c>
      <c r="P8" s="41"/>
      <c r="Q8" s="20" t="s">
        <v>343</v>
      </c>
      <c r="R8" s="20"/>
      <c r="S8" s="38">
        <v>2</v>
      </c>
    </row>
    <row r="9" spans="1:19" ht="19.5" customHeight="1">
      <c r="A9" s="12">
        <v>4</v>
      </c>
      <c r="B9" s="21" t="s">
        <v>336</v>
      </c>
      <c r="C9" s="21" t="s">
        <v>357</v>
      </c>
      <c r="D9" s="21" t="s">
        <v>22</v>
      </c>
      <c r="E9" s="21" t="s">
        <v>358</v>
      </c>
      <c r="F9" s="21" t="s">
        <v>359</v>
      </c>
      <c r="G9" s="21" t="s">
        <v>360</v>
      </c>
      <c r="H9" s="21" t="s">
        <v>361</v>
      </c>
      <c r="I9" s="13">
        <f t="shared" si="0"/>
        <v>66.5</v>
      </c>
      <c r="J9" s="17">
        <f t="shared" si="1"/>
        <v>33.25</v>
      </c>
      <c r="K9" s="18">
        <v>87.7</v>
      </c>
      <c r="L9" s="18">
        <f t="shared" si="2"/>
        <v>43.85</v>
      </c>
      <c r="M9" s="19">
        <f t="shared" si="3"/>
        <v>77.1</v>
      </c>
      <c r="N9" s="36">
        <f t="shared" si="4"/>
        <v>6</v>
      </c>
      <c r="O9" s="21" t="s">
        <v>362</v>
      </c>
      <c r="P9" s="41"/>
      <c r="Q9" s="20" t="s">
        <v>343</v>
      </c>
      <c r="R9" s="20"/>
      <c r="S9" s="38">
        <v>6</v>
      </c>
    </row>
    <row r="10" spans="1:19" ht="19.5" customHeight="1">
      <c r="A10" s="12">
        <v>12</v>
      </c>
      <c r="B10" s="21" t="s">
        <v>336</v>
      </c>
      <c r="C10" s="21" t="s">
        <v>403</v>
      </c>
      <c r="D10" s="21" t="s">
        <v>22</v>
      </c>
      <c r="E10" s="21" t="s">
        <v>404</v>
      </c>
      <c r="F10" s="21" t="s">
        <v>405</v>
      </c>
      <c r="G10" s="21" t="s">
        <v>406</v>
      </c>
      <c r="H10" s="21" t="s">
        <v>407</v>
      </c>
      <c r="I10" s="13">
        <f t="shared" si="0"/>
        <v>60.25</v>
      </c>
      <c r="J10" s="17">
        <f t="shared" si="1"/>
        <v>30.125</v>
      </c>
      <c r="K10" s="18">
        <v>92.56</v>
      </c>
      <c r="L10" s="18">
        <f t="shared" si="2"/>
        <v>46.28</v>
      </c>
      <c r="M10" s="19">
        <f t="shared" si="3"/>
        <v>76.405</v>
      </c>
      <c r="N10" s="36">
        <f t="shared" si="4"/>
        <v>7</v>
      </c>
      <c r="O10" s="21" t="s">
        <v>408</v>
      </c>
      <c r="P10" s="41"/>
      <c r="Q10" s="20" t="s">
        <v>343</v>
      </c>
      <c r="R10" s="20"/>
      <c r="S10" s="38">
        <v>16</v>
      </c>
    </row>
    <row r="11" spans="1:19" ht="19.5" customHeight="1">
      <c r="A11" s="12">
        <v>11</v>
      </c>
      <c r="B11" s="21" t="s">
        <v>336</v>
      </c>
      <c r="C11" s="21" t="s">
        <v>397</v>
      </c>
      <c r="D11" s="21" t="s">
        <v>22</v>
      </c>
      <c r="E11" s="21" t="s">
        <v>398</v>
      </c>
      <c r="F11" s="21" t="s">
        <v>399</v>
      </c>
      <c r="G11" s="21" t="s">
        <v>400</v>
      </c>
      <c r="H11" s="21" t="s">
        <v>401</v>
      </c>
      <c r="I11" s="13">
        <f t="shared" si="0"/>
        <v>60.75</v>
      </c>
      <c r="J11" s="17">
        <f t="shared" si="1"/>
        <v>30.375</v>
      </c>
      <c r="K11" s="18">
        <v>91.8</v>
      </c>
      <c r="L11" s="18">
        <f t="shared" si="2"/>
        <v>45.9</v>
      </c>
      <c r="M11" s="19">
        <f t="shared" si="3"/>
        <v>76.275</v>
      </c>
      <c r="N11" s="36">
        <f t="shared" si="4"/>
        <v>8</v>
      </c>
      <c r="O11" s="21" t="s">
        <v>402</v>
      </c>
      <c r="P11" s="41"/>
      <c r="Q11" s="20" t="s">
        <v>343</v>
      </c>
      <c r="R11" s="20"/>
      <c r="S11" s="38">
        <v>11</v>
      </c>
    </row>
    <row r="12" spans="1:19" ht="19.5" customHeight="1">
      <c r="A12" s="12">
        <v>15</v>
      </c>
      <c r="B12" s="21" t="s">
        <v>336</v>
      </c>
      <c r="C12" s="21" t="s">
        <v>422</v>
      </c>
      <c r="D12" s="21" t="s">
        <v>22</v>
      </c>
      <c r="E12" s="21" t="s">
        <v>423</v>
      </c>
      <c r="F12" s="21" t="s">
        <v>424</v>
      </c>
      <c r="G12" s="21" t="s">
        <v>419</v>
      </c>
      <c r="H12" s="21" t="s">
        <v>420</v>
      </c>
      <c r="I12" s="13">
        <f t="shared" si="0"/>
        <v>59.75</v>
      </c>
      <c r="J12" s="17">
        <f t="shared" si="1"/>
        <v>29.875</v>
      </c>
      <c r="K12" s="18">
        <v>92.5</v>
      </c>
      <c r="L12" s="18">
        <f t="shared" si="2"/>
        <v>46.25</v>
      </c>
      <c r="M12" s="19">
        <f t="shared" si="3"/>
        <v>76.125</v>
      </c>
      <c r="N12" s="36">
        <f t="shared" si="4"/>
        <v>9</v>
      </c>
      <c r="O12" s="21" t="s">
        <v>425</v>
      </c>
      <c r="P12" s="41"/>
      <c r="Q12" s="20" t="s">
        <v>343</v>
      </c>
      <c r="R12" s="20"/>
      <c r="S12" s="38">
        <v>9</v>
      </c>
    </row>
    <row r="13" spans="1:19" ht="19.5" customHeight="1">
      <c r="A13" s="12">
        <v>5</v>
      </c>
      <c r="B13" s="21" t="s">
        <v>336</v>
      </c>
      <c r="C13" s="21" t="s">
        <v>363</v>
      </c>
      <c r="D13" s="21" t="s">
        <v>22</v>
      </c>
      <c r="E13" s="21" t="s">
        <v>364</v>
      </c>
      <c r="F13" s="21" t="s">
        <v>365</v>
      </c>
      <c r="G13" s="21" t="s">
        <v>366</v>
      </c>
      <c r="H13" s="21" t="s">
        <v>367</v>
      </c>
      <c r="I13" s="13">
        <f t="shared" si="0"/>
        <v>64</v>
      </c>
      <c r="J13" s="17">
        <f t="shared" si="1"/>
        <v>32</v>
      </c>
      <c r="K13" s="18">
        <v>87.7</v>
      </c>
      <c r="L13" s="18">
        <f t="shared" si="2"/>
        <v>43.85</v>
      </c>
      <c r="M13" s="19">
        <f t="shared" si="3"/>
        <v>75.85</v>
      </c>
      <c r="N13" s="36">
        <f t="shared" si="4"/>
        <v>10</v>
      </c>
      <c r="O13" s="21" t="s">
        <v>368</v>
      </c>
      <c r="P13" s="41"/>
      <c r="Q13" s="20" t="s">
        <v>350</v>
      </c>
      <c r="R13" s="20"/>
      <c r="S13" s="38">
        <v>14</v>
      </c>
    </row>
    <row r="14" spans="1:19" ht="19.5" customHeight="1">
      <c r="A14" s="12">
        <v>7</v>
      </c>
      <c r="B14" s="21" t="s">
        <v>336</v>
      </c>
      <c r="C14" s="21" t="s">
        <v>375</v>
      </c>
      <c r="D14" s="21" t="s">
        <v>22</v>
      </c>
      <c r="E14" s="21" t="s">
        <v>376</v>
      </c>
      <c r="F14" s="21" t="s">
        <v>377</v>
      </c>
      <c r="G14" s="21" t="s">
        <v>378</v>
      </c>
      <c r="H14" s="21" t="s">
        <v>379</v>
      </c>
      <c r="I14" s="13">
        <f t="shared" si="0"/>
        <v>63</v>
      </c>
      <c r="J14" s="17">
        <f t="shared" si="1"/>
        <v>31.5</v>
      </c>
      <c r="K14" s="18">
        <v>88.52</v>
      </c>
      <c r="L14" s="18">
        <f t="shared" si="2"/>
        <v>44.26</v>
      </c>
      <c r="M14" s="19">
        <f t="shared" si="3"/>
        <v>75.75999999999999</v>
      </c>
      <c r="N14" s="36">
        <f t="shared" si="4"/>
        <v>11</v>
      </c>
      <c r="O14" s="21" t="s">
        <v>380</v>
      </c>
      <c r="P14" s="41"/>
      <c r="Q14" s="20" t="s">
        <v>350</v>
      </c>
      <c r="R14" s="20"/>
      <c r="S14" s="38">
        <v>3</v>
      </c>
    </row>
    <row r="15" spans="1:19" ht="19.5" customHeight="1">
      <c r="A15" s="12">
        <v>21</v>
      </c>
      <c r="B15" s="21" t="s">
        <v>336</v>
      </c>
      <c r="C15" s="21" t="s">
        <v>454</v>
      </c>
      <c r="D15" s="21" t="s">
        <v>22</v>
      </c>
      <c r="E15" s="21" t="s">
        <v>455</v>
      </c>
      <c r="F15" s="21" t="s">
        <v>456</v>
      </c>
      <c r="G15" s="21" t="s">
        <v>457</v>
      </c>
      <c r="H15" s="21" t="s">
        <v>458</v>
      </c>
      <c r="I15" s="13">
        <f t="shared" si="0"/>
        <v>56.25</v>
      </c>
      <c r="J15" s="17">
        <f t="shared" si="1"/>
        <v>28.125</v>
      </c>
      <c r="K15" s="18">
        <v>93.64</v>
      </c>
      <c r="L15" s="18">
        <f t="shared" si="2"/>
        <v>46.82</v>
      </c>
      <c r="M15" s="19">
        <f t="shared" si="3"/>
        <v>74.945</v>
      </c>
      <c r="N15" s="36">
        <f t="shared" si="4"/>
        <v>12</v>
      </c>
      <c r="O15" s="21" t="s">
        <v>459</v>
      </c>
      <c r="P15" s="41"/>
      <c r="Q15" s="20" t="s">
        <v>350</v>
      </c>
      <c r="R15" s="20"/>
      <c r="S15" s="38">
        <v>13</v>
      </c>
    </row>
    <row r="16" spans="1:19" ht="19.5" customHeight="1">
      <c r="A16" s="12">
        <v>19</v>
      </c>
      <c r="B16" s="21" t="s">
        <v>336</v>
      </c>
      <c r="C16" s="21" t="s">
        <v>442</v>
      </c>
      <c r="D16" s="21" t="s">
        <v>22</v>
      </c>
      <c r="E16" s="21" t="s">
        <v>443</v>
      </c>
      <c r="F16" s="21" t="s">
        <v>444</v>
      </c>
      <c r="G16" s="21" t="s">
        <v>445</v>
      </c>
      <c r="H16" s="21" t="s">
        <v>446</v>
      </c>
      <c r="I16" s="13">
        <f t="shared" si="0"/>
        <v>58</v>
      </c>
      <c r="J16" s="17">
        <f t="shared" si="1"/>
        <v>29</v>
      </c>
      <c r="K16" s="18">
        <v>91.7</v>
      </c>
      <c r="L16" s="18">
        <f t="shared" si="2"/>
        <v>45.85</v>
      </c>
      <c r="M16" s="19">
        <f t="shared" si="3"/>
        <v>74.85</v>
      </c>
      <c r="N16" s="36">
        <f t="shared" si="4"/>
        <v>13</v>
      </c>
      <c r="O16" s="21" t="s">
        <v>447</v>
      </c>
      <c r="P16" s="41"/>
      <c r="Q16" s="20" t="s">
        <v>343</v>
      </c>
      <c r="R16" s="20"/>
      <c r="S16" s="38">
        <v>13</v>
      </c>
    </row>
    <row r="17" spans="1:19" ht="19.5" customHeight="1">
      <c r="A17" s="12">
        <v>13</v>
      </c>
      <c r="B17" s="21" t="s">
        <v>336</v>
      </c>
      <c r="C17" s="21" t="s">
        <v>409</v>
      </c>
      <c r="D17" s="21" t="s">
        <v>410</v>
      </c>
      <c r="E17" s="21" t="s">
        <v>411</v>
      </c>
      <c r="F17" s="21" t="s">
        <v>412</v>
      </c>
      <c r="G17" s="21" t="s">
        <v>413</v>
      </c>
      <c r="H17" s="21" t="s">
        <v>414</v>
      </c>
      <c r="I17" s="13">
        <f t="shared" si="0"/>
        <v>60</v>
      </c>
      <c r="J17" s="17">
        <f t="shared" si="1"/>
        <v>30</v>
      </c>
      <c r="K17" s="18">
        <v>89</v>
      </c>
      <c r="L17" s="18">
        <f t="shared" si="2"/>
        <v>44.5</v>
      </c>
      <c r="M17" s="19">
        <f t="shared" si="3"/>
        <v>74.5</v>
      </c>
      <c r="N17" s="36">
        <f t="shared" si="4"/>
        <v>14</v>
      </c>
      <c r="O17" s="21" t="s">
        <v>415</v>
      </c>
      <c r="P17" s="41"/>
      <c r="Q17" s="20" t="s">
        <v>350</v>
      </c>
      <c r="R17" s="20"/>
      <c r="S17" s="38">
        <v>1</v>
      </c>
    </row>
    <row r="18" spans="1:19" ht="19.5" customHeight="1">
      <c r="A18" s="12">
        <v>23</v>
      </c>
      <c r="B18" s="21" t="s">
        <v>336</v>
      </c>
      <c r="C18" s="21" t="s">
        <v>464</v>
      </c>
      <c r="D18" s="21" t="s">
        <v>22</v>
      </c>
      <c r="E18" s="21" t="s">
        <v>465</v>
      </c>
      <c r="F18" s="21" t="s">
        <v>466</v>
      </c>
      <c r="G18" s="21" t="s">
        <v>457</v>
      </c>
      <c r="H18" s="21" t="s">
        <v>458</v>
      </c>
      <c r="I18" s="13">
        <f t="shared" si="0"/>
        <v>56.25</v>
      </c>
      <c r="J18" s="17">
        <f t="shared" si="1"/>
        <v>28.125</v>
      </c>
      <c r="K18" s="18">
        <v>91.68</v>
      </c>
      <c r="L18" s="18">
        <f t="shared" si="2"/>
        <v>45.84</v>
      </c>
      <c r="M18" s="19">
        <f t="shared" si="3"/>
        <v>73.965</v>
      </c>
      <c r="N18" s="36">
        <f t="shared" si="4"/>
        <v>15</v>
      </c>
      <c r="O18" s="21" t="s">
        <v>467</v>
      </c>
      <c r="P18" s="41"/>
      <c r="Q18" s="20" t="s">
        <v>350</v>
      </c>
      <c r="R18" s="20"/>
      <c r="S18" s="38">
        <v>2</v>
      </c>
    </row>
    <row r="19" spans="1:19" ht="19.5" customHeight="1">
      <c r="A19" s="12">
        <v>28</v>
      </c>
      <c r="B19" s="21" t="s">
        <v>336</v>
      </c>
      <c r="C19" s="21" t="s">
        <v>492</v>
      </c>
      <c r="D19" s="21" t="s">
        <v>22</v>
      </c>
      <c r="E19" s="21" t="s">
        <v>493</v>
      </c>
      <c r="F19" s="21" t="s">
        <v>494</v>
      </c>
      <c r="G19" s="21" t="s">
        <v>495</v>
      </c>
      <c r="H19" s="21" t="s">
        <v>496</v>
      </c>
      <c r="I19" s="13">
        <f t="shared" si="0"/>
        <v>54</v>
      </c>
      <c r="J19" s="17">
        <f t="shared" si="1"/>
        <v>27</v>
      </c>
      <c r="K19" s="18">
        <v>93.4</v>
      </c>
      <c r="L19" s="18">
        <f t="shared" si="2"/>
        <v>46.7</v>
      </c>
      <c r="M19" s="19">
        <f t="shared" si="3"/>
        <v>73.7</v>
      </c>
      <c r="N19" s="36">
        <f t="shared" si="4"/>
        <v>16</v>
      </c>
      <c r="O19" s="21" t="s">
        <v>497</v>
      </c>
      <c r="P19" s="41"/>
      <c r="Q19" s="20" t="s">
        <v>343</v>
      </c>
      <c r="R19" s="20"/>
      <c r="S19" s="38">
        <v>8</v>
      </c>
    </row>
    <row r="20" spans="1:19" ht="19.5" customHeight="1">
      <c r="A20" s="12">
        <v>10</v>
      </c>
      <c r="B20" s="21" t="s">
        <v>336</v>
      </c>
      <c r="C20" s="21" t="s">
        <v>391</v>
      </c>
      <c r="D20" s="21" t="s">
        <v>22</v>
      </c>
      <c r="E20" s="21" t="s">
        <v>392</v>
      </c>
      <c r="F20" s="21" t="s">
        <v>393</v>
      </c>
      <c r="G20" s="21" t="s">
        <v>394</v>
      </c>
      <c r="H20" s="21" t="s">
        <v>395</v>
      </c>
      <c r="I20" s="13">
        <f t="shared" si="0"/>
        <v>61</v>
      </c>
      <c r="J20" s="17">
        <f t="shared" si="1"/>
        <v>30.5</v>
      </c>
      <c r="K20" s="18">
        <v>86.24</v>
      </c>
      <c r="L20" s="18">
        <f t="shared" si="2"/>
        <v>43.12</v>
      </c>
      <c r="M20" s="19">
        <f t="shared" si="3"/>
        <v>73.62</v>
      </c>
      <c r="N20" s="36">
        <f t="shared" si="4"/>
        <v>17</v>
      </c>
      <c r="O20" s="21" t="s">
        <v>396</v>
      </c>
      <c r="P20" s="41"/>
      <c r="Q20" s="20" t="s">
        <v>343</v>
      </c>
      <c r="R20" s="20"/>
      <c r="S20" s="38">
        <v>5</v>
      </c>
    </row>
    <row r="21" spans="1:19" ht="19.5" customHeight="1">
      <c r="A21" s="12">
        <v>18</v>
      </c>
      <c r="B21" s="21" t="s">
        <v>336</v>
      </c>
      <c r="C21" s="21" t="s">
        <v>438</v>
      </c>
      <c r="D21" s="21" t="s">
        <v>22</v>
      </c>
      <c r="E21" s="21" t="s">
        <v>439</v>
      </c>
      <c r="F21" s="21" t="s">
        <v>440</v>
      </c>
      <c r="G21" s="21" t="s">
        <v>435</v>
      </c>
      <c r="H21" s="21" t="s">
        <v>436</v>
      </c>
      <c r="I21" s="13">
        <f t="shared" si="0"/>
        <v>58.75</v>
      </c>
      <c r="J21" s="17">
        <f t="shared" si="1"/>
        <v>29.375</v>
      </c>
      <c r="K21" s="18">
        <v>87.96</v>
      </c>
      <c r="L21" s="18">
        <f t="shared" si="2"/>
        <v>43.98</v>
      </c>
      <c r="M21" s="19">
        <f t="shared" si="3"/>
        <v>73.35499999999999</v>
      </c>
      <c r="N21" s="36">
        <f t="shared" si="4"/>
        <v>18</v>
      </c>
      <c r="O21" s="21" t="s">
        <v>441</v>
      </c>
      <c r="P21" s="41"/>
      <c r="Q21" s="20" t="s">
        <v>350</v>
      </c>
      <c r="R21" s="20"/>
      <c r="S21" s="38">
        <v>5</v>
      </c>
    </row>
    <row r="22" spans="1:19" ht="19.5" customHeight="1">
      <c r="A22" s="12">
        <v>30</v>
      </c>
      <c r="B22" s="21" t="s">
        <v>336</v>
      </c>
      <c r="C22" s="21" t="s">
        <v>504</v>
      </c>
      <c r="D22" s="21" t="s">
        <v>22</v>
      </c>
      <c r="E22" s="21" t="s">
        <v>505</v>
      </c>
      <c r="F22" s="21" t="s">
        <v>506</v>
      </c>
      <c r="G22" s="21" t="s">
        <v>507</v>
      </c>
      <c r="H22" s="21" t="s">
        <v>508</v>
      </c>
      <c r="I22" s="13">
        <f t="shared" si="0"/>
        <v>53.25</v>
      </c>
      <c r="J22" s="17">
        <f t="shared" si="1"/>
        <v>26.625</v>
      </c>
      <c r="K22" s="18">
        <v>93.2</v>
      </c>
      <c r="L22" s="18">
        <f t="shared" si="2"/>
        <v>46.6</v>
      </c>
      <c r="M22" s="19">
        <f t="shared" si="3"/>
        <v>73.225</v>
      </c>
      <c r="N22" s="36">
        <f t="shared" si="4"/>
        <v>19</v>
      </c>
      <c r="O22" s="21" t="s">
        <v>509</v>
      </c>
      <c r="P22" s="41"/>
      <c r="Q22" s="20" t="s">
        <v>343</v>
      </c>
      <c r="R22" s="20"/>
      <c r="S22" s="38">
        <v>10</v>
      </c>
    </row>
    <row r="23" spans="1:19" ht="19.5" customHeight="1">
      <c r="A23" s="12">
        <v>17</v>
      </c>
      <c r="B23" s="21" t="s">
        <v>336</v>
      </c>
      <c r="C23" s="21" t="s">
        <v>432</v>
      </c>
      <c r="D23" s="21" t="s">
        <v>22</v>
      </c>
      <c r="E23" s="21" t="s">
        <v>433</v>
      </c>
      <c r="F23" s="21" t="s">
        <v>434</v>
      </c>
      <c r="G23" s="21" t="s">
        <v>435</v>
      </c>
      <c r="H23" s="21" t="s">
        <v>436</v>
      </c>
      <c r="I23" s="13">
        <f t="shared" si="0"/>
        <v>58.75</v>
      </c>
      <c r="J23" s="17">
        <f t="shared" si="1"/>
        <v>29.375</v>
      </c>
      <c r="K23" s="18">
        <v>87.14</v>
      </c>
      <c r="L23" s="18">
        <f t="shared" si="2"/>
        <v>43.57</v>
      </c>
      <c r="M23" s="19">
        <f t="shared" si="3"/>
        <v>72.945</v>
      </c>
      <c r="N23" s="36">
        <f t="shared" si="4"/>
        <v>20</v>
      </c>
      <c r="O23" s="21" t="s">
        <v>437</v>
      </c>
      <c r="P23" s="41"/>
      <c r="Q23" s="20" t="s">
        <v>343</v>
      </c>
      <c r="R23" s="20"/>
      <c r="S23" s="38">
        <v>15</v>
      </c>
    </row>
    <row r="24" spans="1:19" ht="19.5" customHeight="1">
      <c r="A24" s="12">
        <v>14</v>
      </c>
      <c r="B24" s="21" t="s">
        <v>336</v>
      </c>
      <c r="C24" s="21" t="s">
        <v>416</v>
      </c>
      <c r="D24" s="21" t="s">
        <v>22</v>
      </c>
      <c r="E24" s="21" t="s">
        <v>417</v>
      </c>
      <c r="F24" s="21" t="s">
        <v>418</v>
      </c>
      <c r="G24" s="21" t="s">
        <v>419</v>
      </c>
      <c r="H24" s="21" t="s">
        <v>420</v>
      </c>
      <c r="I24" s="13">
        <f t="shared" si="0"/>
        <v>59.75</v>
      </c>
      <c r="J24" s="17">
        <f t="shared" si="1"/>
        <v>29.875</v>
      </c>
      <c r="K24" s="18">
        <v>85.16</v>
      </c>
      <c r="L24" s="18">
        <f t="shared" si="2"/>
        <v>42.58</v>
      </c>
      <c r="M24" s="19">
        <f t="shared" si="3"/>
        <v>72.455</v>
      </c>
      <c r="N24" s="36">
        <f t="shared" si="4"/>
        <v>21</v>
      </c>
      <c r="O24" s="21" t="s">
        <v>421</v>
      </c>
      <c r="P24" s="41"/>
      <c r="Q24" s="20" t="s">
        <v>350</v>
      </c>
      <c r="R24" s="20"/>
      <c r="S24" s="38">
        <v>9</v>
      </c>
    </row>
    <row r="25" spans="1:19" ht="19.5" customHeight="1">
      <c r="A25" s="12">
        <v>9</v>
      </c>
      <c r="B25" s="21" t="s">
        <v>336</v>
      </c>
      <c r="C25" s="21" t="s">
        <v>385</v>
      </c>
      <c r="D25" s="21" t="s">
        <v>22</v>
      </c>
      <c r="E25" s="21" t="s">
        <v>386</v>
      </c>
      <c r="F25" s="21" t="s">
        <v>387</v>
      </c>
      <c r="G25" s="21" t="s">
        <v>388</v>
      </c>
      <c r="H25" s="21" t="s">
        <v>389</v>
      </c>
      <c r="I25" s="13">
        <f t="shared" si="0"/>
        <v>62.25</v>
      </c>
      <c r="J25" s="17">
        <f t="shared" si="1"/>
        <v>31.125</v>
      </c>
      <c r="K25" s="18">
        <v>81.5</v>
      </c>
      <c r="L25" s="18">
        <f t="shared" si="2"/>
        <v>40.75</v>
      </c>
      <c r="M25" s="19">
        <f t="shared" si="3"/>
        <v>71.875</v>
      </c>
      <c r="N25" s="36">
        <f t="shared" si="4"/>
        <v>22</v>
      </c>
      <c r="O25" s="21" t="s">
        <v>390</v>
      </c>
      <c r="P25" s="41"/>
      <c r="Q25" s="20" t="s">
        <v>350</v>
      </c>
      <c r="R25" s="20"/>
      <c r="S25" s="38">
        <v>10</v>
      </c>
    </row>
    <row r="26" spans="1:19" ht="19.5" customHeight="1">
      <c r="A26" s="12">
        <v>26</v>
      </c>
      <c r="B26" s="21" t="s">
        <v>336</v>
      </c>
      <c r="C26" s="21" t="s">
        <v>480</v>
      </c>
      <c r="D26" s="21" t="s">
        <v>22</v>
      </c>
      <c r="E26" s="21" t="s">
        <v>481</v>
      </c>
      <c r="F26" s="21" t="s">
        <v>482</v>
      </c>
      <c r="G26" s="21" t="s">
        <v>483</v>
      </c>
      <c r="H26" s="21" t="s">
        <v>484</v>
      </c>
      <c r="I26" s="13">
        <f t="shared" si="0"/>
        <v>55</v>
      </c>
      <c r="J26" s="17">
        <f t="shared" si="1"/>
        <v>27.5</v>
      </c>
      <c r="K26" s="18">
        <v>88.74</v>
      </c>
      <c r="L26" s="18">
        <f t="shared" si="2"/>
        <v>44.37</v>
      </c>
      <c r="M26" s="19">
        <f t="shared" si="3"/>
        <v>71.87</v>
      </c>
      <c r="N26" s="36">
        <f t="shared" si="4"/>
        <v>23</v>
      </c>
      <c r="O26" s="21" t="s">
        <v>485</v>
      </c>
      <c r="P26" s="41"/>
      <c r="Q26" s="20" t="s">
        <v>350</v>
      </c>
      <c r="R26" s="20"/>
      <c r="S26" s="38">
        <v>12</v>
      </c>
    </row>
    <row r="27" spans="1:19" ht="19.5" customHeight="1">
      <c r="A27" s="12">
        <v>31</v>
      </c>
      <c r="B27" s="21" t="s">
        <v>336</v>
      </c>
      <c r="C27" s="21" t="s">
        <v>510</v>
      </c>
      <c r="D27" s="21" t="s">
        <v>22</v>
      </c>
      <c r="E27" s="21" t="s">
        <v>511</v>
      </c>
      <c r="F27" s="21" t="s">
        <v>512</v>
      </c>
      <c r="G27" s="21" t="s">
        <v>513</v>
      </c>
      <c r="H27" s="21" t="s">
        <v>514</v>
      </c>
      <c r="I27" s="13">
        <f t="shared" si="0"/>
        <v>53</v>
      </c>
      <c r="J27" s="17">
        <f t="shared" si="1"/>
        <v>26.5</v>
      </c>
      <c r="K27" s="18">
        <v>89.44</v>
      </c>
      <c r="L27" s="18">
        <f t="shared" si="2"/>
        <v>44.72</v>
      </c>
      <c r="M27" s="19">
        <f t="shared" si="3"/>
        <v>71.22</v>
      </c>
      <c r="N27" s="36">
        <f t="shared" si="4"/>
        <v>24</v>
      </c>
      <c r="O27" s="21" t="s">
        <v>515</v>
      </c>
      <c r="P27" s="41"/>
      <c r="Q27" s="20" t="s">
        <v>343</v>
      </c>
      <c r="R27" s="20"/>
      <c r="S27" s="38">
        <v>14</v>
      </c>
    </row>
    <row r="28" spans="1:19" ht="19.5" customHeight="1">
      <c r="A28" s="12">
        <v>25</v>
      </c>
      <c r="B28" s="21" t="s">
        <v>336</v>
      </c>
      <c r="C28" s="21" t="s">
        <v>474</v>
      </c>
      <c r="D28" s="21" t="s">
        <v>22</v>
      </c>
      <c r="E28" s="21" t="s">
        <v>475</v>
      </c>
      <c r="F28" s="21" t="s">
        <v>476</v>
      </c>
      <c r="G28" s="21" t="s">
        <v>477</v>
      </c>
      <c r="H28" s="21" t="s">
        <v>478</v>
      </c>
      <c r="I28" s="13">
        <f t="shared" si="0"/>
        <v>55.5</v>
      </c>
      <c r="J28" s="17">
        <f t="shared" si="1"/>
        <v>27.75</v>
      </c>
      <c r="K28" s="18">
        <v>86.6</v>
      </c>
      <c r="L28" s="18">
        <f t="shared" si="2"/>
        <v>43.3</v>
      </c>
      <c r="M28" s="19">
        <f t="shared" si="3"/>
        <v>71.05</v>
      </c>
      <c r="N28" s="36">
        <f t="shared" si="4"/>
        <v>25</v>
      </c>
      <c r="O28" s="21" t="s">
        <v>479</v>
      </c>
      <c r="P28" s="41"/>
      <c r="Q28" s="20" t="s">
        <v>343</v>
      </c>
      <c r="R28" s="20"/>
      <c r="S28" s="38">
        <v>12</v>
      </c>
    </row>
    <row r="29" spans="1:19" ht="19.5" customHeight="1">
      <c r="A29" s="12">
        <v>27</v>
      </c>
      <c r="B29" s="21" t="s">
        <v>336</v>
      </c>
      <c r="C29" s="21" t="s">
        <v>486</v>
      </c>
      <c r="D29" s="21" t="s">
        <v>22</v>
      </c>
      <c r="E29" s="21" t="s">
        <v>487</v>
      </c>
      <c r="F29" s="21" t="s">
        <v>488</v>
      </c>
      <c r="G29" s="21" t="s">
        <v>489</v>
      </c>
      <c r="H29" s="21" t="s">
        <v>490</v>
      </c>
      <c r="I29" s="13">
        <f t="shared" si="0"/>
        <v>54.75</v>
      </c>
      <c r="J29" s="17">
        <f t="shared" si="1"/>
        <v>27.375</v>
      </c>
      <c r="K29" s="18">
        <v>87.3</v>
      </c>
      <c r="L29" s="18">
        <f t="shared" si="2"/>
        <v>43.65</v>
      </c>
      <c r="M29" s="19">
        <f t="shared" si="3"/>
        <v>71.025</v>
      </c>
      <c r="N29" s="36">
        <f t="shared" si="4"/>
        <v>26</v>
      </c>
      <c r="O29" s="21" t="s">
        <v>491</v>
      </c>
      <c r="P29" s="41"/>
      <c r="Q29" s="20" t="s">
        <v>350</v>
      </c>
      <c r="R29" s="20"/>
      <c r="S29" s="38">
        <v>11</v>
      </c>
    </row>
    <row r="30" spans="1:19" ht="19.5" customHeight="1">
      <c r="A30" s="12">
        <v>22</v>
      </c>
      <c r="B30" s="21" t="s">
        <v>336</v>
      </c>
      <c r="C30" s="21" t="s">
        <v>460</v>
      </c>
      <c r="D30" s="21" t="s">
        <v>22</v>
      </c>
      <c r="E30" s="21" t="s">
        <v>461</v>
      </c>
      <c r="F30" s="21" t="s">
        <v>462</v>
      </c>
      <c r="G30" s="21" t="s">
        <v>457</v>
      </c>
      <c r="H30" s="21" t="s">
        <v>458</v>
      </c>
      <c r="I30" s="13">
        <f t="shared" si="0"/>
        <v>56.25</v>
      </c>
      <c r="J30" s="17">
        <f t="shared" si="1"/>
        <v>28.125</v>
      </c>
      <c r="K30" s="18">
        <v>85.2</v>
      </c>
      <c r="L30" s="18">
        <f t="shared" si="2"/>
        <v>42.6</v>
      </c>
      <c r="M30" s="19">
        <f t="shared" si="3"/>
        <v>70.725</v>
      </c>
      <c r="N30" s="36">
        <f t="shared" si="4"/>
        <v>27</v>
      </c>
      <c r="O30" s="21" t="s">
        <v>463</v>
      </c>
      <c r="P30" s="41"/>
      <c r="Q30" s="20" t="s">
        <v>343</v>
      </c>
      <c r="R30" s="20"/>
      <c r="S30" s="38">
        <v>4</v>
      </c>
    </row>
    <row r="31" spans="1:19" ht="19.5" customHeight="1">
      <c r="A31" s="12">
        <v>29</v>
      </c>
      <c r="B31" s="21" t="s">
        <v>336</v>
      </c>
      <c r="C31" s="21" t="s">
        <v>498</v>
      </c>
      <c r="D31" s="21" t="s">
        <v>22</v>
      </c>
      <c r="E31" s="21" t="s">
        <v>499</v>
      </c>
      <c r="F31" s="21" t="s">
        <v>500</v>
      </c>
      <c r="G31" s="21" t="s">
        <v>501</v>
      </c>
      <c r="H31" s="21" t="s">
        <v>502</v>
      </c>
      <c r="I31" s="13">
        <f t="shared" si="0"/>
        <v>53.5</v>
      </c>
      <c r="J31" s="17">
        <f t="shared" si="1"/>
        <v>26.75</v>
      </c>
      <c r="K31" s="18">
        <v>87.14</v>
      </c>
      <c r="L31" s="18">
        <f t="shared" si="2"/>
        <v>43.57</v>
      </c>
      <c r="M31" s="19">
        <f t="shared" si="3"/>
        <v>70.32</v>
      </c>
      <c r="N31" s="36">
        <f t="shared" si="4"/>
        <v>28</v>
      </c>
      <c r="O31" s="21" t="s">
        <v>503</v>
      </c>
      <c r="P31" s="41"/>
      <c r="Q31" s="20" t="s">
        <v>343</v>
      </c>
      <c r="R31" s="20"/>
      <c r="S31" s="38">
        <v>18</v>
      </c>
    </row>
    <row r="32" spans="1:19" ht="19.5" customHeight="1">
      <c r="A32" s="12">
        <v>20</v>
      </c>
      <c r="B32" s="21" t="s">
        <v>336</v>
      </c>
      <c r="C32" s="21" t="s">
        <v>448</v>
      </c>
      <c r="D32" s="21" t="s">
        <v>22</v>
      </c>
      <c r="E32" s="21" t="s">
        <v>449</v>
      </c>
      <c r="F32" s="21" t="s">
        <v>450</v>
      </c>
      <c r="G32" s="21" t="s">
        <v>451</v>
      </c>
      <c r="H32" s="21" t="s">
        <v>452</v>
      </c>
      <c r="I32" s="13">
        <f t="shared" si="0"/>
        <v>57.25</v>
      </c>
      <c r="J32" s="17">
        <f t="shared" si="1"/>
        <v>28.625</v>
      </c>
      <c r="K32" s="18">
        <v>82.3</v>
      </c>
      <c r="L32" s="18">
        <f t="shared" si="2"/>
        <v>41.15</v>
      </c>
      <c r="M32" s="19">
        <f t="shared" si="3"/>
        <v>69.775</v>
      </c>
      <c r="N32" s="36">
        <f t="shared" si="4"/>
        <v>29</v>
      </c>
      <c r="O32" s="21" t="s">
        <v>453</v>
      </c>
      <c r="P32" s="41"/>
      <c r="Q32" s="20" t="s">
        <v>350</v>
      </c>
      <c r="R32" s="20"/>
      <c r="S32" s="38">
        <v>7</v>
      </c>
    </row>
    <row r="33" spans="1:19" ht="19.5" customHeight="1">
      <c r="A33" s="12">
        <v>24</v>
      </c>
      <c r="B33" s="21" t="s">
        <v>336</v>
      </c>
      <c r="C33" s="21" t="s">
        <v>468</v>
      </c>
      <c r="D33" s="21" t="s">
        <v>22</v>
      </c>
      <c r="E33" s="21" t="s">
        <v>469</v>
      </c>
      <c r="F33" s="21" t="s">
        <v>470</v>
      </c>
      <c r="G33" s="21" t="s">
        <v>471</v>
      </c>
      <c r="H33" s="21" t="s">
        <v>472</v>
      </c>
      <c r="I33" s="13">
        <f t="shared" si="0"/>
        <v>56</v>
      </c>
      <c r="J33" s="17">
        <f t="shared" si="1"/>
        <v>28</v>
      </c>
      <c r="K33" s="18">
        <v>82.5</v>
      </c>
      <c r="L33" s="18">
        <f t="shared" si="2"/>
        <v>41.25</v>
      </c>
      <c r="M33" s="19">
        <f t="shared" si="3"/>
        <v>69.25</v>
      </c>
      <c r="N33" s="36">
        <f t="shared" si="4"/>
        <v>30</v>
      </c>
      <c r="O33" s="21" t="s">
        <v>473</v>
      </c>
      <c r="P33" s="41"/>
      <c r="Q33" s="20" t="s">
        <v>343</v>
      </c>
      <c r="R33" s="20"/>
      <c r="S33" s="38">
        <v>3</v>
      </c>
    </row>
    <row r="34" spans="1:19" ht="19.5" customHeight="1">
      <c r="A34" s="12">
        <v>16</v>
      </c>
      <c r="B34" s="21" t="s">
        <v>336</v>
      </c>
      <c r="C34" s="21" t="s">
        <v>426</v>
      </c>
      <c r="D34" s="21" t="s">
        <v>22</v>
      </c>
      <c r="E34" s="21" t="s">
        <v>427</v>
      </c>
      <c r="F34" s="21" t="s">
        <v>428</v>
      </c>
      <c r="G34" s="21" t="s">
        <v>429</v>
      </c>
      <c r="H34" s="21" t="s">
        <v>430</v>
      </c>
      <c r="I34" s="13">
        <f t="shared" si="0"/>
        <v>59.5</v>
      </c>
      <c r="J34" s="17">
        <f t="shared" si="1"/>
        <v>29.75</v>
      </c>
      <c r="K34" s="18">
        <v>78.46</v>
      </c>
      <c r="L34" s="18">
        <f t="shared" si="2"/>
        <v>39.23</v>
      </c>
      <c r="M34" s="19">
        <f t="shared" si="3"/>
        <v>68.97999999999999</v>
      </c>
      <c r="N34" s="36">
        <f t="shared" si="4"/>
        <v>31</v>
      </c>
      <c r="O34" s="21" t="s">
        <v>431</v>
      </c>
      <c r="P34" s="41"/>
      <c r="Q34" s="20" t="s">
        <v>343</v>
      </c>
      <c r="R34" s="20"/>
      <c r="S34" s="38">
        <v>7</v>
      </c>
    </row>
    <row r="35" spans="1:19" ht="19.5" customHeight="1">
      <c r="A35" s="12">
        <v>32</v>
      </c>
      <c r="B35" s="21" t="s">
        <v>336</v>
      </c>
      <c r="C35" s="22" t="s">
        <v>516</v>
      </c>
      <c r="D35" s="22" t="s">
        <v>22</v>
      </c>
      <c r="E35" s="22" t="s">
        <v>517</v>
      </c>
      <c r="F35" s="22" t="s">
        <v>518</v>
      </c>
      <c r="G35" s="22" t="s">
        <v>519</v>
      </c>
      <c r="H35" s="22" t="s">
        <v>520</v>
      </c>
      <c r="I35" s="13">
        <f t="shared" si="0"/>
        <v>52.75</v>
      </c>
      <c r="J35" s="17">
        <f t="shared" si="1"/>
        <v>26.375</v>
      </c>
      <c r="K35" s="18">
        <v>83.6</v>
      </c>
      <c r="L35" s="18">
        <f t="shared" si="2"/>
        <v>41.8</v>
      </c>
      <c r="M35" s="19">
        <f t="shared" si="3"/>
        <v>68.175</v>
      </c>
      <c r="N35" s="36">
        <f t="shared" si="4"/>
        <v>32</v>
      </c>
      <c r="O35" s="22" t="s">
        <v>521</v>
      </c>
      <c r="P35" s="12"/>
      <c r="Q35" s="20" t="s">
        <v>350</v>
      </c>
      <c r="R35" s="20"/>
      <c r="S35" s="38">
        <v>8</v>
      </c>
    </row>
  </sheetData>
  <sheetProtection/>
  <mergeCells count="16">
    <mergeCell ref="F2:F3"/>
    <mergeCell ref="G2:J2"/>
    <mergeCell ref="N2:N3"/>
    <mergeCell ref="O2:O3"/>
    <mergeCell ref="K2:L2"/>
    <mergeCell ref="M2:M3"/>
    <mergeCell ref="A1:S1"/>
    <mergeCell ref="R2:R3"/>
    <mergeCell ref="S2:S3"/>
    <mergeCell ref="A2:A3"/>
    <mergeCell ref="B2:B3"/>
    <mergeCell ref="C2:C3"/>
    <mergeCell ref="D2:D3"/>
    <mergeCell ref="E2:E3"/>
    <mergeCell ref="P2:P3"/>
    <mergeCell ref="Q2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6">
      <selection activeCell="H44" sqref="H44"/>
    </sheetView>
  </sheetViews>
  <sheetFormatPr defaultColWidth="9.00390625" defaultRowHeight="13.5"/>
  <cols>
    <col min="1" max="1" width="3.75390625" style="4" customWidth="1"/>
    <col min="2" max="2" width="11.625" style="4" customWidth="1"/>
    <col min="3" max="3" width="7.00390625" style="4" customWidth="1"/>
    <col min="4" max="4" width="3.625" style="4" customWidth="1"/>
    <col min="5" max="5" width="19.375" style="5" hidden="1" customWidth="1"/>
    <col min="6" max="6" width="12.75390625" style="5" customWidth="1"/>
    <col min="7" max="7" width="9.375" style="4" customWidth="1"/>
    <col min="8" max="8" width="3.875" style="4" customWidth="1"/>
    <col min="9" max="9" width="7.375" style="4" customWidth="1"/>
    <col min="10" max="10" width="11.25390625" style="6" customWidth="1"/>
    <col min="11" max="11" width="9.50390625" style="7" customWidth="1"/>
    <col min="12" max="12" width="10.75390625" style="5" customWidth="1"/>
    <col min="13" max="13" width="8.625" style="5" customWidth="1"/>
    <col min="14" max="14" width="5.125" style="5" customWidth="1"/>
    <col min="15" max="15" width="11.625" style="5" hidden="1" customWidth="1"/>
    <col min="16" max="16" width="8.875" style="8" customWidth="1"/>
    <col min="17" max="17" width="7.75390625" style="48" customWidth="1"/>
    <col min="18" max="18" width="0.875" style="48" hidden="1" customWidth="1"/>
    <col min="19" max="19" width="5.00390625" style="48" customWidth="1"/>
    <col min="20" max="16384" width="9.00390625" style="46" customWidth="1"/>
  </cols>
  <sheetData>
    <row r="1" spans="1:19" s="1" customFormat="1" ht="27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43" customFormat="1" ht="15.75" customHeight="1">
      <c r="A2" s="82" t="s">
        <v>1</v>
      </c>
      <c r="B2" s="82" t="s">
        <v>2</v>
      </c>
      <c r="C2" s="82" t="s">
        <v>3</v>
      </c>
      <c r="D2" s="82" t="s">
        <v>4</v>
      </c>
      <c r="E2" s="85" t="s">
        <v>5</v>
      </c>
      <c r="F2" s="85" t="s">
        <v>6</v>
      </c>
      <c r="G2" s="87" t="s">
        <v>7</v>
      </c>
      <c r="H2" s="87"/>
      <c r="I2" s="87"/>
      <c r="J2" s="87"/>
      <c r="K2" s="88" t="s">
        <v>8</v>
      </c>
      <c r="L2" s="88"/>
      <c r="M2" s="85" t="s">
        <v>9</v>
      </c>
      <c r="N2" s="85" t="s">
        <v>10</v>
      </c>
      <c r="O2" s="85" t="s">
        <v>11</v>
      </c>
      <c r="P2" s="82" t="s">
        <v>12</v>
      </c>
      <c r="Q2" s="79" t="s">
        <v>1261</v>
      </c>
      <c r="R2" s="79" t="s">
        <v>13</v>
      </c>
      <c r="S2" s="81" t="s">
        <v>1262</v>
      </c>
    </row>
    <row r="3" spans="1:19" s="43" customFormat="1" ht="27" customHeight="1">
      <c r="A3" s="82"/>
      <c r="B3" s="93"/>
      <c r="C3" s="82"/>
      <c r="D3" s="82"/>
      <c r="E3" s="85"/>
      <c r="F3" s="85"/>
      <c r="G3" s="10" t="s">
        <v>14</v>
      </c>
      <c r="H3" s="10" t="s">
        <v>10</v>
      </c>
      <c r="I3" s="10" t="s">
        <v>15</v>
      </c>
      <c r="J3" s="15" t="s">
        <v>16</v>
      </c>
      <c r="K3" s="16" t="s">
        <v>17</v>
      </c>
      <c r="L3" s="11" t="s">
        <v>19</v>
      </c>
      <c r="M3" s="85"/>
      <c r="N3" s="85"/>
      <c r="O3" s="85"/>
      <c r="P3" s="82"/>
      <c r="Q3" s="79"/>
      <c r="R3" s="79"/>
      <c r="S3" s="81"/>
    </row>
    <row r="4" spans="1:19" ht="19.5" customHeight="1">
      <c r="A4" s="12">
        <v>1</v>
      </c>
      <c r="B4" s="44" t="s">
        <v>826</v>
      </c>
      <c r="C4" s="44" t="s">
        <v>827</v>
      </c>
      <c r="D4" s="44" t="s">
        <v>22</v>
      </c>
      <c r="E4" s="44" t="s">
        <v>828</v>
      </c>
      <c r="F4" s="44" t="s">
        <v>829</v>
      </c>
      <c r="G4" s="44" t="s">
        <v>830</v>
      </c>
      <c r="H4" s="44" t="s">
        <v>341</v>
      </c>
      <c r="I4" s="13">
        <f aca="true" t="shared" si="0" ref="I4:I35">G4/2</f>
        <v>63.75</v>
      </c>
      <c r="J4" s="17">
        <f aca="true" t="shared" si="1" ref="J4:J35">I4/2</f>
        <v>31.875</v>
      </c>
      <c r="K4" s="18">
        <v>78.8</v>
      </c>
      <c r="L4" s="18">
        <f aca="true" t="shared" si="2" ref="L4:L35">K4/2</f>
        <v>39.4</v>
      </c>
      <c r="M4" s="19">
        <f aca="true" t="shared" si="3" ref="M4:M35">J4+L4</f>
        <v>71.275</v>
      </c>
      <c r="N4" s="36">
        <f aca="true" t="shared" si="4" ref="N4:N35">RANK(M4,M$4:M$35)</f>
        <v>1</v>
      </c>
      <c r="O4" s="44" t="s">
        <v>831</v>
      </c>
      <c r="P4" s="45"/>
      <c r="Q4" s="20" t="s">
        <v>350</v>
      </c>
      <c r="R4" s="20"/>
      <c r="S4" s="45">
        <v>1</v>
      </c>
    </row>
    <row r="5" spans="1:19" ht="19.5" customHeight="1">
      <c r="A5" s="12">
        <v>2</v>
      </c>
      <c r="B5" s="44" t="s">
        <v>826</v>
      </c>
      <c r="C5" s="44" t="s">
        <v>836</v>
      </c>
      <c r="D5" s="44" t="s">
        <v>22</v>
      </c>
      <c r="E5" s="44" t="s">
        <v>837</v>
      </c>
      <c r="F5" s="44" t="s">
        <v>838</v>
      </c>
      <c r="G5" s="44" t="s">
        <v>413</v>
      </c>
      <c r="H5" s="44" t="s">
        <v>348</v>
      </c>
      <c r="I5" s="13">
        <f t="shared" si="0"/>
        <v>60</v>
      </c>
      <c r="J5" s="17">
        <f t="shared" si="1"/>
        <v>30</v>
      </c>
      <c r="K5" s="18">
        <v>81</v>
      </c>
      <c r="L5" s="18">
        <f t="shared" si="2"/>
        <v>40.5</v>
      </c>
      <c r="M5" s="19">
        <f t="shared" si="3"/>
        <v>70.5</v>
      </c>
      <c r="N5" s="36">
        <f t="shared" si="4"/>
        <v>2</v>
      </c>
      <c r="O5" s="44" t="s">
        <v>839</v>
      </c>
      <c r="P5" s="45"/>
      <c r="Q5" s="20" t="s">
        <v>343</v>
      </c>
      <c r="R5" s="20"/>
      <c r="S5" s="45">
        <v>1</v>
      </c>
    </row>
    <row r="6" spans="1:19" ht="19.5" customHeight="1">
      <c r="A6" s="12">
        <v>3</v>
      </c>
      <c r="B6" s="44" t="s">
        <v>826</v>
      </c>
      <c r="C6" s="44" t="s">
        <v>840</v>
      </c>
      <c r="D6" s="44" t="s">
        <v>22</v>
      </c>
      <c r="E6" s="44" t="s">
        <v>841</v>
      </c>
      <c r="F6" s="44" t="s">
        <v>842</v>
      </c>
      <c r="G6" s="44" t="s">
        <v>429</v>
      </c>
      <c r="H6" s="44" t="s">
        <v>361</v>
      </c>
      <c r="I6" s="13">
        <f t="shared" si="0"/>
        <v>59.5</v>
      </c>
      <c r="J6" s="17">
        <f t="shared" si="1"/>
        <v>29.75</v>
      </c>
      <c r="K6" s="18">
        <v>80.4</v>
      </c>
      <c r="L6" s="18">
        <f t="shared" si="2"/>
        <v>40.2</v>
      </c>
      <c r="M6" s="19">
        <f t="shared" si="3"/>
        <v>69.95</v>
      </c>
      <c r="N6" s="36">
        <f t="shared" si="4"/>
        <v>3</v>
      </c>
      <c r="O6" s="44" t="s">
        <v>843</v>
      </c>
      <c r="P6" s="45"/>
      <c r="Q6" s="20" t="s">
        <v>343</v>
      </c>
      <c r="R6" s="20"/>
      <c r="S6" s="45">
        <v>2</v>
      </c>
    </row>
    <row r="7" spans="1:19" ht="19.5" customHeight="1">
      <c r="A7" s="12">
        <v>4</v>
      </c>
      <c r="B7" s="44" t="s">
        <v>826</v>
      </c>
      <c r="C7" s="44" t="s">
        <v>844</v>
      </c>
      <c r="D7" s="44" t="s">
        <v>22</v>
      </c>
      <c r="E7" s="44" t="s">
        <v>845</v>
      </c>
      <c r="F7" s="44" t="s">
        <v>846</v>
      </c>
      <c r="G7" s="44" t="s">
        <v>847</v>
      </c>
      <c r="H7" s="44" t="s">
        <v>367</v>
      </c>
      <c r="I7" s="13">
        <f t="shared" si="0"/>
        <v>59.25</v>
      </c>
      <c r="J7" s="17">
        <f t="shared" si="1"/>
        <v>29.625</v>
      </c>
      <c r="K7" s="18">
        <v>80.6</v>
      </c>
      <c r="L7" s="18">
        <f t="shared" si="2"/>
        <v>40.3</v>
      </c>
      <c r="M7" s="19">
        <f t="shared" si="3"/>
        <v>69.925</v>
      </c>
      <c r="N7" s="36">
        <f t="shared" si="4"/>
        <v>4</v>
      </c>
      <c r="O7" s="44" t="s">
        <v>848</v>
      </c>
      <c r="P7" s="45"/>
      <c r="Q7" s="20" t="s">
        <v>343</v>
      </c>
      <c r="R7" s="20"/>
      <c r="S7" s="45">
        <v>13</v>
      </c>
    </row>
    <row r="8" spans="1:19" ht="19.5" customHeight="1">
      <c r="A8" s="12">
        <v>5</v>
      </c>
      <c r="B8" s="44" t="s">
        <v>826</v>
      </c>
      <c r="C8" s="44" t="s">
        <v>857</v>
      </c>
      <c r="D8" s="44" t="s">
        <v>22</v>
      </c>
      <c r="E8" s="44" t="s">
        <v>858</v>
      </c>
      <c r="F8" s="44" t="s">
        <v>859</v>
      </c>
      <c r="G8" s="44" t="s">
        <v>860</v>
      </c>
      <c r="H8" s="44" t="s">
        <v>861</v>
      </c>
      <c r="I8" s="13">
        <f t="shared" si="0"/>
        <v>56.5</v>
      </c>
      <c r="J8" s="17">
        <f t="shared" si="1"/>
        <v>28.25</v>
      </c>
      <c r="K8" s="18">
        <v>82.6</v>
      </c>
      <c r="L8" s="18">
        <f t="shared" si="2"/>
        <v>41.3</v>
      </c>
      <c r="M8" s="19">
        <f t="shared" si="3"/>
        <v>69.55</v>
      </c>
      <c r="N8" s="36">
        <f t="shared" si="4"/>
        <v>5</v>
      </c>
      <c r="O8" s="44" t="s">
        <v>862</v>
      </c>
      <c r="P8" s="45"/>
      <c r="Q8" s="20" t="s">
        <v>343</v>
      </c>
      <c r="R8" s="20"/>
      <c r="S8" s="45">
        <v>10</v>
      </c>
    </row>
    <row r="9" spans="1:19" ht="19.5" customHeight="1">
      <c r="A9" s="12">
        <v>6</v>
      </c>
      <c r="B9" s="44" t="s">
        <v>826</v>
      </c>
      <c r="C9" s="44" t="s">
        <v>832</v>
      </c>
      <c r="D9" s="44" t="s">
        <v>22</v>
      </c>
      <c r="E9" s="44" t="s">
        <v>833</v>
      </c>
      <c r="F9" s="44" t="s">
        <v>834</v>
      </c>
      <c r="G9" s="44" t="s">
        <v>413</v>
      </c>
      <c r="H9" s="44" t="s">
        <v>348</v>
      </c>
      <c r="I9" s="13">
        <f t="shared" si="0"/>
        <v>60</v>
      </c>
      <c r="J9" s="17">
        <f t="shared" si="1"/>
        <v>30</v>
      </c>
      <c r="K9" s="18">
        <v>78.4</v>
      </c>
      <c r="L9" s="18">
        <f t="shared" si="2"/>
        <v>39.2</v>
      </c>
      <c r="M9" s="19">
        <f t="shared" si="3"/>
        <v>69.2</v>
      </c>
      <c r="N9" s="36">
        <f t="shared" si="4"/>
        <v>6</v>
      </c>
      <c r="O9" s="44" t="s">
        <v>835</v>
      </c>
      <c r="P9" s="45"/>
      <c r="Q9" s="20" t="s">
        <v>343</v>
      </c>
      <c r="R9" s="20"/>
      <c r="S9" s="45">
        <v>7</v>
      </c>
    </row>
    <row r="10" spans="1:19" ht="19.5" customHeight="1">
      <c r="A10" s="12">
        <v>7</v>
      </c>
      <c r="B10" s="44" t="s">
        <v>826</v>
      </c>
      <c r="C10" s="44" t="s">
        <v>853</v>
      </c>
      <c r="D10" s="44" t="s">
        <v>22</v>
      </c>
      <c r="E10" s="44" t="s">
        <v>854</v>
      </c>
      <c r="F10" s="44" t="s">
        <v>855</v>
      </c>
      <c r="G10" s="44" t="s">
        <v>451</v>
      </c>
      <c r="H10" s="44" t="s">
        <v>373</v>
      </c>
      <c r="I10" s="13">
        <f t="shared" si="0"/>
        <v>57.25</v>
      </c>
      <c r="J10" s="17">
        <f t="shared" si="1"/>
        <v>28.625</v>
      </c>
      <c r="K10" s="18">
        <v>80.8</v>
      </c>
      <c r="L10" s="18">
        <f t="shared" si="2"/>
        <v>40.4</v>
      </c>
      <c r="M10" s="19">
        <f t="shared" si="3"/>
        <v>69.025</v>
      </c>
      <c r="N10" s="36">
        <f t="shared" si="4"/>
        <v>7</v>
      </c>
      <c r="O10" s="44" t="s">
        <v>856</v>
      </c>
      <c r="P10" s="45"/>
      <c r="Q10" s="20" t="s">
        <v>343</v>
      </c>
      <c r="R10" s="20"/>
      <c r="S10" s="45">
        <v>5</v>
      </c>
    </row>
    <row r="11" spans="1:19" ht="19.5" customHeight="1">
      <c r="A11" s="12">
        <v>8</v>
      </c>
      <c r="B11" s="44" t="s">
        <v>826</v>
      </c>
      <c r="C11" s="44" t="s">
        <v>849</v>
      </c>
      <c r="D11" s="44" t="s">
        <v>22</v>
      </c>
      <c r="E11" s="44" t="s">
        <v>850</v>
      </c>
      <c r="F11" s="44" t="s">
        <v>851</v>
      </c>
      <c r="G11" s="44" t="s">
        <v>451</v>
      </c>
      <c r="H11" s="44" t="s">
        <v>373</v>
      </c>
      <c r="I11" s="13">
        <f t="shared" si="0"/>
        <v>57.25</v>
      </c>
      <c r="J11" s="17">
        <f t="shared" si="1"/>
        <v>28.625</v>
      </c>
      <c r="K11" s="18">
        <v>80.6</v>
      </c>
      <c r="L11" s="18">
        <f t="shared" si="2"/>
        <v>40.3</v>
      </c>
      <c r="M11" s="19">
        <f t="shared" si="3"/>
        <v>68.925</v>
      </c>
      <c r="N11" s="36">
        <f t="shared" si="4"/>
        <v>8</v>
      </c>
      <c r="O11" s="44" t="s">
        <v>852</v>
      </c>
      <c r="P11" s="45"/>
      <c r="Q11" s="20" t="s">
        <v>343</v>
      </c>
      <c r="R11" s="20"/>
      <c r="S11" s="45">
        <v>12</v>
      </c>
    </row>
    <row r="12" spans="1:19" ht="19.5" customHeight="1">
      <c r="A12" s="12">
        <v>9</v>
      </c>
      <c r="B12" s="44" t="s">
        <v>826</v>
      </c>
      <c r="C12" s="44" t="s">
        <v>863</v>
      </c>
      <c r="D12" s="44" t="s">
        <v>22</v>
      </c>
      <c r="E12" s="44" t="s">
        <v>864</v>
      </c>
      <c r="F12" s="44" t="s">
        <v>865</v>
      </c>
      <c r="G12" s="44" t="s">
        <v>866</v>
      </c>
      <c r="H12" s="44" t="s">
        <v>389</v>
      </c>
      <c r="I12" s="13">
        <f t="shared" si="0"/>
        <v>55.25</v>
      </c>
      <c r="J12" s="17">
        <f t="shared" si="1"/>
        <v>27.625</v>
      </c>
      <c r="K12" s="18">
        <v>82</v>
      </c>
      <c r="L12" s="18">
        <f t="shared" si="2"/>
        <v>41</v>
      </c>
      <c r="M12" s="19">
        <f t="shared" si="3"/>
        <v>68.625</v>
      </c>
      <c r="N12" s="36">
        <f t="shared" si="4"/>
        <v>9</v>
      </c>
      <c r="O12" s="44" t="s">
        <v>867</v>
      </c>
      <c r="P12" s="45"/>
      <c r="Q12" s="20" t="s">
        <v>343</v>
      </c>
      <c r="R12" s="20"/>
      <c r="S12" s="45">
        <v>17</v>
      </c>
    </row>
    <row r="13" spans="1:19" ht="19.5" customHeight="1">
      <c r="A13" s="12">
        <v>10</v>
      </c>
      <c r="B13" s="44" t="s">
        <v>826</v>
      </c>
      <c r="C13" s="44" t="s">
        <v>903</v>
      </c>
      <c r="D13" s="44" t="s">
        <v>22</v>
      </c>
      <c r="E13" s="44" t="s">
        <v>904</v>
      </c>
      <c r="F13" s="44" t="s">
        <v>905</v>
      </c>
      <c r="G13" s="44" t="s">
        <v>901</v>
      </c>
      <c r="H13" s="44" t="s">
        <v>430</v>
      </c>
      <c r="I13" s="13">
        <f t="shared" si="0"/>
        <v>50.5</v>
      </c>
      <c r="J13" s="17">
        <f t="shared" si="1"/>
        <v>25.25</v>
      </c>
      <c r="K13" s="18">
        <v>84.2</v>
      </c>
      <c r="L13" s="18">
        <f t="shared" si="2"/>
        <v>42.1</v>
      </c>
      <c r="M13" s="19">
        <f t="shared" si="3"/>
        <v>67.35</v>
      </c>
      <c r="N13" s="36">
        <f t="shared" si="4"/>
        <v>10</v>
      </c>
      <c r="O13" s="44" t="s">
        <v>906</v>
      </c>
      <c r="P13" s="45"/>
      <c r="Q13" s="20" t="s">
        <v>343</v>
      </c>
      <c r="R13" s="20"/>
      <c r="S13" s="45">
        <v>8</v>
      </c>
    </row>
    <row r="14" spans="1:19" ht="19.5" customHeight="1">
      <c r="A14" s="12">
        <v>11</v>
      </c>
      <c r="B14" s="44" t="s">
        <v>826</v>
      </c>
      <c r="C14" s="44" t="s">
        <v>887</v>
      </c>
      <c r="D14" s="44" t="s">
        <v>22</v>
      </c>
      <c r="E14" s="44" t="s">
        <v>888</v>
      </c>
      <c r="F14" s="44" t="s">
        <v>889</v>
      </c>
      <c r="G14" s="44" t="s">
        <v>890</v>
      </c>
      <c r="H14" s="44" t="s">
        <v>420</v>
      </c>
      <c r="I14" s="13">
        <f t="shared" si="0"/>
        <v>51.75</v>
      </c>
      <c r="J14" s="17">
        <f t="shared" si="1"/>
        <v>25.875</v>
      </c>
      <c r="K14" s="18">
        <v>82.8</v>
      </c>
      <c r="L14" s="18">
        <f t="shared" si="2"/>
        <v>41.4</v>
      </c>
      <c r="M14" s="19">
        <f t="shared" si="3"/>
        <v>67.275</v>
      </c>
      <c r="N14" s="36">
        <f t="shared" si="4"/>
        <v>11</v>
      </c>
      <c r="O14" s="44" t="s">
        <v>891</v>
      </c>
      <c r="P14" s="45"/>
      <c r="Q14" s="20" t="s">
        <v>350</v>
      </c>
      <c r="R14" s="20"/>
      <c r="S14" s="45">
        <v>3</v>
      </c>
    </row>
    <row r="15" spans="1:19" ht="19.5" customHeight="1">
      <c r="A15" s="12">
        <v>12</v>
      </c>
      <c r="B15" s="44" t="s">
        <v>826</v>
      </c>
      <c r="C15" s="44" t="s">
        <v>931</v>
      </c>
      <c r="D15" s="44" t="s">
        <v>410</v>
      </c>
      <c r="E15" s="44" t="s">
        <v>932</v>
      </c>
      <c r="F15" s="44" t="s">
        <v>933</v>
      </c>
      <c r="G15" s="44" t="s">
        <v>934</v>
      </c>
      <c r="H15" s="44" t="s">
        <v>935</v>
      </c>
      <c r="I15" s="13">
        <f t="shared" si="0"/>
        <v>48</v>
      </c>
      <c r="J15" s="17">
        <f t="shared" si="1"/>
        <v>24</v>
      </c>
      <c r="K15" s="18">
        <v>84.4</v>
      </c>
      <c r="L15" s="18">
        <f t="shared" si="2"/>
        <v>42.2</v>
      </c>
      <c r="M15" s="19">
        <f t="shared" si="3"/>
        <v>66.2</v>
      </c>
      <c r="N15" s="36">
        <f t="shared" si="4"/>
        <v>12</v>
      </c>
      <c r="O15" s="44" t="s">
        <v>936</v>
      </c>
      <c r="P15" s="45"/>
      <c r="Q15" s="20" t="s">
        <v>350</v>
      </c>
      <c r="R15" s="20"/>
      <c r="S15" s="45">
        <v>5</v>
      </c>
    </row>
    <row r="16" spans="1:19" ht="19.5" customHeight="1">
      <c r="A16" s="12">
        <v>13</v>
      </c>
      <c r="B16" s="44" t="s">
        <v>826</v>
      </c>
      <c r="C16" s="44" t="s">
        <v>872</v>
      </c>
      <c r="D16" s="44" t="s">
        <v>410</v>
      </c>
      <c r="E16" s="44" t="s">
        <v>873</v>
      </c>
      <c r="F16" s="44" t="s">
        <v>874</v>
      </c>
      <c r="G16" s="44" t="s">
        <v>875</v>
      </c>
      <c r="H16" s="44" t="s">
        <v>401</v>
      </c>
      <c r="I16" s="13">
        <f t="shared" si="0"/>
        <v>54.25</v>
      </c>
      <c r="J16" s="17">
        <f t="shared" si="1"/>
        <v>27.125</v>
      </c>
      <c r="K16" s="18">
        <v>77.2</v>
      </c>
      <c r="L16" s="18">
        <f t="shared" si="2"/>
        <v>38.6</v>
      </c>
      <c r="M16" s="19">
        <f t="shared" si="3"/>
        <v>65.725</v>
      </c>
      <c r="N16" s="36">
        <f t="shared" si="4"/>
        <v>13</v>
      </c>
      <c r="O16" s="44" t="s">
        <v>876</v>
      </c>
      <c r="P16" s="45"/>
      <c r="Q16" s="20" t="s">
        <v>350</v>
      </c>
      <c r="R16" s="20"/>
      <c r="S16" s="45">
        <v>9</v>
      </c>
    </row>
    <row r="17" spans="1:19" ht="19.5" customHeight="1">
      <c r="A17" s="12">
        <v>14</v>
      </c>
      <c r="B17" s="44" t="s">
        <v>826</v>
      </c>
      <c r="C17" s="44" t="s">
        <v>892</v>
      </c>
      <c r="D17" s="44" t="s">
        <v>410</v>
      </c>
      <c r="E17" s="44" t="s">
        <v>893</v>
      </c>
      <c r="F17" s="44" t="s">
        <v>894</v>
      </c>
      <c r="G17" s="44" t="s">
        <v>895</v>
      </c>
      <c r="H17" s="44" t="s">
        <v>896</v>
      </c>
      <c r="I17" s="13">
        <f t="shared" si="0"/>
        <v>50.75</v>
      </c>
      <c r="J17" s="17">
        <f t="shared" si="1"/>
        <v>25.375</v>
      </c>
      <c r="K17" s="18">
        <v>77.4</v>
      </c>
      <c r="L17" s="18">
        <f t="shared" si="2"/>
        <v>38.7</v>
      </c>
      <c r="M17" s="19">
        <f t="shared" si="3"/>
        <v>64.075</v>
      </c>
      <c r="N17" s="36">
        <f t="shared" si="4"/>
        <v>14</v>
      </c>
      <c r="O17" s="44" t="s">
        <v>897</v>
      </c>
      <c r="P17" s="45"/>
      <c r="Q17" s="20" t="s">
        <v>350</v>
      </c>
      <c r="R17" s="20"/>
      <c r="S17" s="45">
        <v>14</v>
      </c>
    </row>
    <row r="18" spans="1:19" ht="19.5" customHeight="1">
      <c r="A18" s="12">
        <v>15</v>
      </c>
      <c r="B18" s="44" t="s">
        <v>826</v>
      </c>
      <c r="C18" s="44" t="s">
        <v>898</v>
      </c>
      <c r="D18" s="44" t="s">
        <v>22</v>
      </c>
      <c r="E18" s="44" t="s">
        <v>899</v>
      </c>
      <c r="F18" s="44" t="s">
        <v>900</v>
      </c>
      <c r="G18" s="44" t="s">
        <v>901</v>
      </c>
      <c r="H18" s="44" t="s">
        <v>430</v>
      </c>
      <c r="I18" s="13">
        <f t="shared" si="0"/>
        <v>50.5</v>
      </c>
      <c r="J18" s="17">
        <f t="shared" si="1"/>
        <v>25.25</v>
      </c>
      <c r="K18" s="18">
        <v>76.8</v>
      </c>
      <c r="L18" s="18">
        <f t="shared" si="2"/>
        <v>38.4</v>
      </c>
      <c r="M18" s="19">
        <f t="shared" si="3"/>
        <v>63.65</v>
      </c>
      <c r="N18" s="36">
        <f t="shared" si="4"/>
        <v>15</v>
      </c>
      <c r="O18" s="44" t="s">
        <v>902</v>
      </c>
      <c r="P18" s="45"/>
      <c r="Q18" s="20" t="s">
        <v>350</v>
      </c>
      <c r="R18" s="20"/>
      <c r="S18" s="45">
        <v>6</v>
      </c>
    </row>
    <row r="19" spans="1:19" ht="19.5" customHeight="1">
      <c r="A19" s="12">
        <v>16</v>
      </c>
      <c r="B19" s="44" t="s">
        <v>826</v>
      </c>
      <c r="C19" s="44" t="s">
        <v>913</v>
      </c>
      <c r="D19" s="44" t="s">
        <v>22</v>
      </c>
      <c r="E19" s="44" t="s">
        <v>914</v>
      </c>
      <c r="F19" s="44" t="s">
        <v>915</v>
      </c>
      <c r="G19" s="44" t="s">
        <v>910</v>
      </c>
      <c r="H19" s="44" t="s">
        <v>911</v>
      </c>
      <c r="I19" s="13">
        <f t="shared" si="0"/>
        <v>50.25</v>
      </c>
      <c r="J19" s="17">
        <f t="shared" si="1"/>
        <v>25.125</v>
      </c>
      <c r="K19" s="18">
        <v>77</v>
      </c>
      <c r="L19" s="18">
        <f t="shared" si="2"/>
        <v>38.5</v>
      </c>
      <c r="M19" s="19">
        <f t="shared" si="3"/>
        <v>63.625</v>
      </c>
      <c r="N19" s="36">
        <f t="shared" si="4"/>
        <v>16</v>
      </c>
      <c r="O19" s="44" t="s">
        <v>916</v>
      </c>
      <c r="P19" s="45"/>
      <c r="Q19" s="20" t="s">
        <v>343</v>
      </c>
      <c r="R19" s="20"/>
      <c r="S19" s="45">
        <v>15</v>
      </c>
    </row>
    <row r="20" spans="1:19" ht="19.5" customHeight="1">
      <c r="A20" s="12">
        <v>17</v>
      </c>
      <c r="B20" s="44" t="s">
        <v>826</v>
      </c>
      <c r="C20" s="44" t="s">
        <v>962</v>
      </c>
      <c r="D20" s="44" t="s">
        <v>22</v>
      </c>
      <c r="E20" s="44" t="s">
        <v>963</v>
      </c>
      <c r="F20" s="44" t="s">
        <v>964</v>
      </c>
      <c r="G20" s="44" t="s">
        <v>965</v>
      </c>
      <c r="H20" s="44" t="s">
        <v>502</v>
      </c>
      <c r="I20" s="13">
        <f t="shared" si="0"/>
        <v>43</v>
      </c>
      <c r="J20" s="17">
        <f t="shared" si="1"/>
        <v>21.5</v>
      </c>
      <c r="K20" s="18">
        <v>83.8</v>
      </c>
      <c r="L20" s="18">
        <f t="shared" si="2"/>
        <v>41.9</v>
      </c>
      <c r="M20" s="19">
        <f t="shared" si="3"/>
        <v>63.4</v>
      </c>
      <c r="N20" s="36">
        <f t="shared" si="4"/>
        <v>17</v>
      </c>
      <c r="O20" s="44" t="s">
        <v>966</v>
      </c>
      <c r="P20" s="45"/>
      <c r="Q20" s="20" t="s">
        <v>350</v>
      </c>
      <c r="R20" s="20"/>
      <c r="S20" s="45">
        <v>2</v>
      </c>
    </row>
    <row r="21" spans="1:19" ht="19.5" customHeight="1">
      <c r="A21" s="12">
        <v>18</v>
      </c>
      <c r="B21" s="44" t="s">
        <v>826</v>
      </c>
      <c r="C21" s="44" t="s">
        <v>868</v>
      </c>
      <c r="D21" s="44" t="s">
        <v>22</v>
      </c>
      <c r="E21" s="44" t="s">
        <v>869</v>
      </c>
      <c r="F21" s="44" t="s">
        <v>870</v>
      </c>
      <c r="G21" s="44" t="s">
        <v>866</v>
      </c>
      <c r="H21" s="44" t="s">
        <v>389</v>
      </c>
      <c r="I21" s="13">
        <f t="shared" si="0"/>
        <v>55.25</v>
      </c>
      <c r="J21" s="17">
        <f t="shared" si="1"/>
        <v>27.625</v>
      </c>
      <c r="K21" s="18">
        <v>70.4</v>
      </c>
      <c r="L21" s="18">
        <f t="shared" si="2"/>
        <v>35.2</v>
      </c>
      <c r="M21" s="19">
        <f t="shared" si="3"/>
        <v>62.825</v>
      </c>
      <c r="N21" s="36">
        <f t="shared" si="4"/>
        <v>18</v>
      </c>
      <c r="O21" s="44" t="s">
        <v>871</v>
      </c>
      <c r="P21" s="45"/>
      <c r="Q21" s="20" t="s">
        <v>350</v>
      </c>
      <c r="R21" s="20"/>
      <c r="S21" s="45">
        <v>4</v>
      </c>
    </row>
    <row r="22" spans="1:19" ht="19.5" customHeight="1">
      <c r="A22" s="12">
        <v>19</v>
      </c>
      <c r="B22" s="44" t="s">
        <v>826</v>
      </c>
      <c r="C22" s="44" t="s">
        <v>957</v>
      </c>
      <c r="D22" s="44" t="s">
        <v>22</v>
      </c>
      <c r="E22" s="44" t="s">
        <v>958</v>
      </c>
      <c r="F22" s="44" t="s">
        <v>959</v>
      </c>
      <c r="G22" s="44" t="s">
        <v>960</v>
      </c>
      <c r="H22" s="44" t="s">
        <v>496</v>
      </c>
      <c r="I22" s="13">
        <f t="shared" si="0"/>
        <v>44</v>
      </c>
      <c r="J22" s="17">
        <f t="shared" si="1"/>
        <v>22</v>
      </c>
      <c r="K22" s="18">
        <v>79</v>
      </c>
      <c r="L22" s="18">
        <f t="shared" si="2"/>
        <v>39.5</v>
      </c>
      <c r="M22" s="19">
        <f t="shared" si="3"/>
        <v>61.5</v>
      </c>
      <c r="N22" s="36">
        <f t="shared" si="4"/>
        <v>19</v>
      </c>
      <c r="O22" s="44" t="s">
        <v>961</v>
      </c>
      <c r="P22" s="45"/>
      <c r="Q22" s="20" t="s">
        <v>350</v>
      </c>
      <c r="R22" s="20"/>
      <c r="S22" s="45">
        <v>12</v>
      </c>
    </row>
    <row r="23" spans="1:19" ht="19.5" customHeight="1">
      <c r="A23" s="12">
        <v>20</v>
      </c>
      <c r="B23" s="44" t="s">
        <v>826</v>
      </c>
      <c r="C23" s="44" t="s">
        <v>937</v>
      </c>
      <c r="D23" s="44" t="s">
        <v>410</v>
      </c>
      <c r="E23" s="44" t="s">
        <v>938</v>
      </c>
      <c r="F23" s="44" t="s">
        <v>939</v>
      </c>
      <c r="G23" s="44" t="s">
        <v>940</v>
      </c>
      <c r="H23" s="44" t="s">
        <v>472</v>
      </c>
      <c r="I23" s="13">
        <f t="shared" si="0"/>
        <v>47.75</v>
      </c>
      <c r="J23" s="17">
        <f t="shared" si="1"/>
        <v>23.875</v>
      </c>
      <c r="K23" s="18">
        <v>74.4</v>
      </c>
      <c r="L23" s="18">
        <f t="shared" si="2"/>
        <v>37.2</v>
      </c>
      <c r="M23" s="19">
        <f t="shared" si="3"/>
        <v>61.075</v>
      </c>
      <c r="N23" s="36">
        <f t="shared" si="4"/>
        <v>20</v>
      </c>
      <c r="O23" s="44" t="s">
        <v>941</v>
      </c>
      <c r="P23" s="45"/>
      <c r="Q23" s="20" t="s">
        <v>350</v>
      </c>
      <c r="R23" s="20"/>
      <c r="S23" s="45">
        <v>11</v>
      </c>
    </row>
    <row r="24" spans="1:19" ht="19.5" customHeight="1">
      <c r="A24" s="12">
        <v>21</v>
      </c>
      <c r="B24" s="44" t="s">
        <v>826</v>
      </c>
      <c r="C24" s="44" t="s">
        <v>917</v>
      </c>
      <c r="D24" s="44" t="s">
        <v>22</v>
      </c>
      <c r="E24" s="44" t="s">
        <v>918</v>
      </c>
      <c r="F24" s="44" t="s">
        <v>919</v>
      </c>
      <c r="G24" s="44" t="s">
        <v>920</v>
      </c>
      <c r="H24" s="44" t="s">
        <v>452</v>
      </c>
      <c r="I24" s="13">
        <f t="shared" si="0"/>
        <v>50</v>
      </c>
      <c r="J24" s="17">
        <f t="shared" si="1"/>
        <v>25</v>
      </c>
      <c r="K24" s="18">
        <v>70.6</v>
      </c>
      <c r="L24" s="18">
        <f t="shared" si="2"/>
        <v>35.3</v>
      </c>
      <c r="M24" s="19">
        <f t="shared" si="3"/>
        <v>60.3</v>
      </c>
      <c r="N24" s="36">
        <f t="shared" si="4"/>
        <v>21</v>
      </c>
      <c r="O24" s="44" t="s">
        <v>921</v>
      </c>
      <c r="P24" s="45"/>
      <c r="Q24" s="20" t="s">
        <v>343</v>
      </c>
      <c r="R24" s="20"/>
      <c r="S24" s="45">
        <v>6</v>
      </c>
    </row>
    <row r="25" spans="1:19" ht="19.5" customHeight="1">
      <c r="A25" s="12">
        <v>22</v>
      </c>
      <c r="B25" s="44" t="s">
        <v>826</v>
      </c>
      <c r="C25" s="44" t="s">
        <v>922</v>
      </c>
      <c r="D25" s="44" t="s">
        <v>22</v>
      </c>
      <c r="E25" s="44" t="s">
        <v>923</v>
      </c>
      <c r="F25" s="44" t="s">
        <v>924</v>
      </c>
      <c r="G25" s="44" t="s">
        <v>925</v>
      </c>
      <c r="H25" s="44" t="s">
        <v>458</v>
      </c>
      <c r="I25" s="13">
        <f t="shared" si="0"/>
        <v>49</v>
      </c>
      <c r="J25" s="17">
        <f t="shared" si="1"/>
        <v>24.5</v>
      </c>
      <c r="K25" s="18">
        <v>70.6</v>
      </c>
      <c r="L25" s="18">
        <f t="shared" si="2"/>
        <v>35.3</v>
      </c>
      <c r="M25" s="19">
        <f t="shared" si="3"/>
        <v>59.8</v>
      </c>
      <c r="N25" s="36">
        <f t="shared" si="4"/>
        <v>22</v>
      </c>
      <c r="O25" s="44" t="s">
        <v>926</v>
      </c>
      <c r="P25" s="45"/>
      <c r="Q25" s="20" t="s">
        <v>343</v>
      </c>
      <c r="R25" s="20"/>
      <c r="S25" s="45">
        <v>4</v>
      </c>
    </row>
    <row r="26" spans="1:19" ht="19.5" customHeight="1">
      <c r="A26" s="12">
        <v>23</v>
      </c>
      <c r="B26" s="44" t="s">
        <v>826</v>
      </c>
      <c r="C26" s="44" t="s">
        <v>947</v>
      </c>
      <c r="D26" s="44" t="s">
        <v>22</v>
      </c>
      <c r="E26" s="44" t="s">
        <v>948</v>
      </c>
      <c r="F26" s="44" t="s">
        <v>949</v>
      </c>
      <c r="G26" s="44" t="s">
        <v>950</v>
      </c>
      <c r="H26" s="44" t="s">
        <v>484</v>
      </c>
      <c r="I26" s="13">
        <f t="shared" si="0"/>
        <v>45.75</v>
      </c>
      <c r="J26" s="17">
        <f t="shared" si="1"/>
        <v>22.875</v>
      </c>
      <c r="K26" s="18">
        <v>72.8</v>
      </c>
      <c r="L26" s="18">
        <f t="shared" si="2"/>
        <v>36.4</v>
      </c>
      <c r="M26" s="19">
        <f t="shared" si="3"/>
        <v>59.275</v>
      </c>
      <c r="N26" s="36">
        <f t="shared" si="4"/>
        <v>23</v>
      </c>
      <c r="O26" s="44" t="s">
        <v>951</v>
      </c>
      <c r="P26" s="45"/>
      <c r="Q26" s="20" t="s">
        <v>343</v>
      </c>
      <c r="R26" s="20"/>
      <c r="S26" s="45">
        <v>14</v>
      </c>
    </row>
    <row r="27" spans="1:19" ht="19.5" customHeight="1">
      <c r="A27" s="12">
        <v>24</v>
      </c>
      <c r="B27" s="44" t="s">
        <v>826</v>
      </c>
      <c r="C27" s="44" t="s">
        <v>882</v>
      </c>
      <c r="D27" s="44" t="s">
        <v>410</v>
      </c>
      <c r="E27" s="44" t="s">
        <v>883</v>
      </c>
      <c r="F27" s="44" t="s">
        <v>884</v>
      </c>
      <c r="G27" s="44" t="s">
        <v>885</v>
      </c>
      <c r="H27" s="44" t="s">
        <v>414</v>
      </c>
      <c r="I27" s="13">
        <f t="shared" si="0"/>
        <v>52.25</v>
      </c>
      <c r="J27" s="17">
        <f t="shared" si="1"/>
        <v>26.125</v>
      </c>
      <c r="K27" s="18">
        <v>64.8</v>
      </c>
      <c r="L27" s="18">
        <f t="shared" si="2"/>
        <v>32.4</v>
      </c>
      <c r="M27" s="19">
        <f t="shared" si="3"/>
        <v>58.525</v>
      </c>
      <c r="N27" s="36">
        <f t="shared" si="4"/>
        <v>24</v>
      </c>
      <c r="O27" s="44" t="s">
        <v>886</v>
      </c>
      <c r="P27" s="45"/>
      <c r="Q27" s="20" t="s">
        <v>350</v>
      </c>
      <c r="R27" s="20"/>
      <c r="S27" s="45">
        <v>7</v>
      </c>
    </row>
    <row r="28" spans="1:19" ht="19.5" customHeight="1">
      <c r="A28" s="12">
        <v>25</v>
      </c>
      <c r="B28" s="44" t="s">
        <v>826</v>
      </c>
      <c r="C28" s="44" t="s">
        <v>942</v>
      </c>
      <c r="D28" s="44" t="s">
        <v>22</v>
      </c>
      <c r="E28" s="44" t="s">
        <v>943</v>
      </c>
      <c r="F28" s="44" t="s">
        <v>944</v>
      </c>
      <c r="G28" s="44" t="s">
        <v>945</v>
      </c>
      <c r="H28" s="44" t="s">
        <v>478</v>
      </c>
      <c r="I28" s="13">
        <f t="shared" si="0"/>
        <v>46.75</v>
      </c>
      <c r="J28" s="17">
        <f t="shared" si="1"/>
        <v>23.375</v>
      </c>
      <c r="K28" s="18">
        <v>69.8</v>
      </c>
      <c r="L28" s="18">
        <f t="shared" si="2"/>
        <v>34.9</v>
      </c>
      <c r="M28" s="19">
        <f t="shared" si="3"/>
        <v>58.275</v>
      </c>
      <c r="N28" s="36">
        <f t="shared" si="4"/>
        <v>25</v>
      </c>
      <c r="O28" s="44" t="s">
        <v>946</v>
      </c>
      <c r="P28" s="45"/>
      <c r="Q28" s="20" t="s">
        <v>350</v>
      </c>
      <c r="R28" s="20"/>
      <c r="S28" s="45">
        <v>10</v>
      </c>
    </row>
    <row r="29" spans="1:19" ht="19.5" customHeight="1">
      <c r="A29" s="12">
        <v>26</v>
      </c>
      <c r="B29" s="44" t="s">
        <v>826</v>
      </c>
      <c r="C29" s="44" t="s">
        <v>952</v>
      </c>
      <c r="D29" s="44" t="s">
        <v>22</v>
      </c>
      <c r="E29" s="44" t="s">
        <v>953</v>
      </c>
      <c r="F29" s="44" t="s">
        <v>954</v>
      </c>
      <c r="G29" s="44" t="s">
        <v>955</v>
      </c>
      <c r="H29" s="44" t="s">
        <v>490</v>
      </c>
      <c r="I29" s="13">
        <f t="shared" si="0"/>
        <v>45.5</v>
      </c>
      <c r="J29" s="17">
        <f t="shared" si="1"/>
        <v>22.75</v>
      </c>
      <c r="K29" s="18">
        <v>69.6</v>
      </c>
      <c r="L29" s="18">
        <f t="shared" si="2"/>
        <v>34.8</v>
      </c>
      <c r="M29" s="19">
        <f t="shared" si="3"/>
        <v>57.55</v>
      </c>
      <c r="N29" s="36">
        <f t="shared" si="4"/>
        <v>26</v>
      </c>
      <c r="O29" s="44" t="s">
        <v>956</v>
      </c>
      <c r="P29" s="45"/>
      <c r="Q29" s="20" t="s">
        <v>343</v>
      </c>
      <c r="R29" s="20"/>
      <c r="S29" s="45">
        <v>9</v>
      </c>
    </row>
    <row r="30" spans="1:19" ht="19.5" customHeight="1">
      <c r="A30" s="12">
        <v>27</v>
      </c>
      <c r="B30" s="44" t="s">
        <v>826</v>
      </c>
      <c r="C30" s="44" t="s">
        <v>877</v>
      </c>
      <c r="D30" s="44" t="s">
        <v>410</v>
      </c>
      <c r="E30" s="44" t="s">
        <v>878</v>
      </c>
      <c r="F30" s="44" t="s">
        <v>879</v>
      </c>
      <c r="G30" s="44" t="s">
        <v>880</v>
      </c>
      <c r="H30" s="44" t="s">
        <v>407</v>
      </c>
      <c r="I30" s="13">
        <f t="shared" si="0"/>
        <v>52.5</v>
      </c>
      <c r="J30" s="17">
        <f t="shared" si="1"/>
        <v>26.25</v>
      </c>
      <c r="K30" s="18">
        <v>62</v>
      </c>
      <c r="L30" s="18">
        <f t="shared" si="2"/>
        <v>31</v>
      </c>
      <c r="M30" s="19">
        <f t="shared" si="3"/>
        <v>57.25</v>
      </c>
      <c r="N30" s="36">
        <f t="shared" si="4"/>
        <v>27</v>
      </c>
      <c r="O30" s="44" t="s">
        <v>881</v>
      </c>
      <c r="P30" s="45"/>
      <c r="Q30" s="20" t="s">
        <v>343</v>
      </c>
      <c r="R30" s="20"/>
      <c r="S30" s="45">
        <v>16</v>
      </c>
    </row>
    <row r="31" spans="1:19" ht="19.5" customHeight="1">
      <c r="A31" s="12">
        <v>28</v>
      </c>
      <c r="B31" s="44" t="s">
        <v>826</v>
      </c>
      <c r="C31" s="44" t="s">
        <v>972</v>
      </c>
      <c r="D31" s="44" t="s">
        <v>22</v>
      </c>
      <c r="E31" s="44" t="s">
        <v>973</v>
      </c>
      <c r="F31" s="44" t="s">
        <v>974</v>
      </c>
      <c r="G31" s="44" t="s">
        <v>970</v>
      </c>
      <c r="H31" s="44" t="s">
        <v>508</v>
      </c>
      <c r="I31" s="13">
        <f t="shared" si="0"/>
        <v>42.75</v>
      </c>
      <c r="J31" s="17">
        <f t="shared" si="1"/>
        <v>21.375</v>
      </c>
      <c r="K31" s="18">
        <v>71.6</v>
      </c>
      <c r="L31" s="18">
        <f t="shared" si="2"/>
        <v>35.8</v>
      </c>
      <c r="M31" s="19">
        <f t="shared" si="3"/>
        <v>57.175</v>
      </c>
      <c r="N31" s="36">
        <f t="shared" si="4"/>
        <v>28</v>
      </c>
      <c r="O31" s="44" t="s">
        <v>975</v>
      </c>
      <c r="P31" s="45"/>
      <c r="Q31" s="20" t="s">
        <v>350</v>
      </c>
      <c r="R31" s="20"/>
      <c r="S31" s="45">
        <v>13</v>
      </c>
    </row>
    <row r="32" spans="1:19" ht="19.5" customHeight="1">
      <c r="A32" s="12">
        <v>29</v>
      </c>
      <c r="B32" s="44" t="s">
        <v>826</v>
      </c>
      <c r="C32" s="44" t="s">
        <v>907</v>
      </c>
      <c r="D32" s="44" t="s">
        <v>410</v>
      </c>
      <c r="E32" s="44" t="s">
        <v>908</v>
      </c>
      <c r="F32" s="44" t="s">
        <v>909</v>
      </c>
      <c r="G32" s="44" t="s">
        <v>910</v>
      </c>
      <c r="H32" s="44" t="s">
        <v>911</v>
      </c>
      <c r="I32" s="13">
        <f t="shared" si="0"/>
        <v>50.25</v>
      </c>
      <c r="J32" s="17">
        <f t="shared" si="1"/>
        <v>25.125</v>
      </c>
      <c r="K32" s="18">
        <v>63.4</v>
      </c>
      <c r="L32" s="18">
        <f t="shared" si="2"/>
        <v>31.7</v>
      </c>
      <c r="M32" s="19">
        <f t="shared" si="3"/>
        <v>56.825</v>
      </c>
      <c r="N32" s="36">
        <f t="shared" si="4"/>
        <v>29</v>
      </c>
      <c r="O32" s="44" t="s">
        <v>912</v>
      </c>
      <c r="P32" s="45"/>
      <c r="Q32" s="20" t="s">
        <v>343</v>
      </c>
      <c r="R32" s="20"/>
      <c r="S32" s="45">
        <v>11</v>
      </c>
    </row>
    <row r="33" spans="1:19" ht="19.5" customHeight="1">
      <c r="A33" s="12">
        <v>30</v>
      </c>
      <c r="B33" s="44" t="s">
        <v>826</v>
      </c>
      <c r="C33" s="44" t="s">
        <v>927</v>
      </c>
      <c r="D33" s="44" t="s">
        <v>22</v>
      </c>
      <c r="E33" s="44" t="s">
        <v>928</v>
      </c>
      <c r="F33" s="44" t="s">
        <v>929</v>
      </c>
      <c r="G33" s="44" t="s">
        <v>925</v>
      </c>
      <c r="H33" s="44" t="s">
        <v>458</v>
      </c>
      <c r="I33" s="13">
        <f t="shared" si="0"/>
        <v>49</v>
      </c>
      <c r="J33" s="17">
        <f t="shared" si="1"/>
        <v>24.5</v>
      </c>
      <c r="K33" s="18">
        <v>64.4</v>
      </c>
      <c r="L33" s="18">
        <f t="shared" si="2"/>
        <v>32.2</v>
      </c>
      <c r="M33" s="19">
        <f t="shared" si="3"/>
        <v>56.7</v>
      </c>
      <c r="N33" s="36">
        <f t="shared" si="4"/>
        <v>30</v>
      </c>
      <c r="O33" s="44" t="s">
        <v>930</v>
      </c>
      <c r="P33" s="45"/>
      <c r="Q33" s="20" t="s">
        <v>343</v>
      </c>
      <c r="R33" s="20"/>
      <c r="S33" s="45">
        <v>3</v>
      </c>
    </row>
    <row r="34" spans="1:19" ht="19.5" customHeight="1">
      <c r="A34" s="12">
        <v>31</v>
      </c>
      <c r="B34" s="22" t="s">
        <v>826</v>
      </c>
      <c r="C34" s="22" t="s">
        <v>976</v>
      </c>
      <c r="D34" s="22" t="s">
        <v>410</v>
      </c>
      <c r="E34" s="25" t="s">
        <v>977</v>
      </c>
      <c r="F34" s="22" t="s">
        <v>978</v>
      </c>
      <c r="G34" s="22" t="s">
        <v>979</v>
      </c>
      <c r="H34" s="22" t="s">
        <v>520</v>
      </c>
      <c r="I34" s="13">
        <f t="shared" si="0"/>
        <v>42.5</v>
      </c>
      <c r="J34" s="17">
        <f t="shared" si="1"/>
        <v>21.25</v>
      </c>
      <c r="K34" s="18">
        <v>59</v>
      </c>
      <c r="L34" s="18">
        <f t="shared" si="2"/>
        <v>29.5</v>
      </c>
      <c r="M34" s="19">
        <f t="shared" si="3"/>
        <v>50.75</v>
      </c>
      <c r="N34" s="36">
        <f t="shared" si="4"/>
        <v>31</v>
      </c>
      <c r="O34" s="22" t="s">
        <v>980</v>
      </c>
      <c r="P34" s="13" t="s">
        <v>332</v>
      </c>
      <c r="Q34" s="20" t="s">
        <v>350</v>
      </c>
      <c r="R34" s="20"/>
      <c r="S34" s="45">
        <v>15</v>
      </c>
    </row>
    <row r="35" spans="1:19" ht="19.5" customHeight="1">
      <c r="A35" s="12">
        <v>32</v>
      </c>
      <c r="B35" s="44" t="s">
        <v>826</v>
      </c>
      <c r="C35" s="44" t="s">
        <v>967</v>
      </c>
      <c r="D35" s="44" t="s">
        <v>410</v>
      </c>
      <c r="E35" s="44" t="s">
        <v>968</v>
      </c>
      <c r="F35" s="44" t="s">
        <v>969</v>
      </c>
      <c r="G35" s="44" t="s">
        <v>970</v>
      </c>
      <c r="H35" s="44" t="s">
        <v>508</v>
      </c>
      <c r="I35" s="13">
        <f t="shared" si="0"/>
        <v>42.75</v>
      </c>
      <c r="J35" s="17">
        <f t="shared" si="1"/>
        <v>21.375</v>
      </c>
      <c r="K35" s="18"/>
      <c r="L35" s="18">
        <f t="shared" si="2"/>
        <v>0</v>
      </c>
      <c r="M35" s="19">
        <f t="shared" si="3"/>
        <v>21.375</v>
      </c>
      <c r="N35" s="36">
        <f t="shared" si="4"/>
        <v>32</v>
      </c>
      <c r="O35" s="44" t="s">
        <v>971</v>
      </c>
      <c r="P35" s="45" t="s">
        <v>1263</v>
      </c>
      <c r="Q35" s="20" t="s">
        <v>350</v>
      </c>
      <c r="R35" s="20"/>
      <c r="S35" s="45">
        <v>8</v>
      </c>
    </row>
  </sheetData>
  <sheetProtection/>
  <mergeCells count="16">
    <mergeCell ref="K2:L2"/>
    <mergeCell ref="M2:M3"/>
    <mergeCell ref="R2:R3"/>
    <mergeCell ref="S2:S3"/>
    <mergeCell ref="P2:P3"/>
    <mergeCell ref="Q2:Q3"/>
    <mergeCell ref="A1:S1"/>
    <mergeCell ref="A2:A3"/>
    <mergeCell ref="B2:B3"/>
    <mergeCell ref="C2:C3"/>
    <mergeCell ref="D2:D3"/>
    <mergeCell ref="E2:E3"/>
    <mergeCell ref="F2:F3"/>
    <mergeCell ref="G2:J2"/>
    <mergeCell ref="N2:N3"/>
    <mergeCell ref="O2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M16" sqref="M16"/>
    </sheetView>
  </sheetViews>
  <sheetFormatPr defaultColWidth="9.00390625" defaultRowHeight="13.5"/>
  <cols>
    <col min="1" max="1" width="3.75390625" style="4" customWidth="1"/>
    <col min="2" max="2" width="11.625" style="4" customWidth="1"/>
    <col min="3" max="3" width="7.00390625" style="4" customWidth="1"/>
    <col min="4" max="4" width="3.625" style="4" customWidth="1"/>
    <col min="5" max="5" width="19.375" style="5" hidden="1" customWidth="1"/>
    <col min="6" max="6" width="12.75390625" style="5" customWidth="1"/>
    <col min="7" max="7" width="9.375" style="4" customWidth="1"/>
    <col min="8" max="8" width="3.875" style="4" customWidth="1"/>
    <col min="9" max="9" width="7.375" style="4" customWidth="1"/>
    <col min="10" max="10" width="11.25390625" style="6" customWidth="1"/>
    <col min="11" max="11" width="9.50390625" style="7" customWidth="1"/>
    <col min="12" max="12" width="10.75390625" style="5" customWidth="1"/>
    <col min="13" max="13" width="8.625" style="5" customWidth="1"/>
    <col min="14" max="14" width="5.125" style="5" customWidth="1"/>
    <col min="15" max="15" width="11.625" style="5" hidden="1" customWidth="1"/>
    <col min="16" max="16" width="8.875" style="8" customWidth="1"/>
    <col min="17" max="17" width="7.75390625" style="48" customWidth="1"/>
    <col min="18" max="18" width="0.875" style="48" hidden="1" customWidth="1"/>
    <col min="19" max="19" width="5.00390625" style="48" customWidth="1"/>
    <col min="20" max="16384" width="9.00390625" style="46" customWidth="1"/>
  </cols>
  <sheetData>
    <row r="1" spans="1:19" s="1" customFormat="1" ht="27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43" customFormat="1" ht="15.75" customHeight="1">
      <c r="A2" s="82" t="s">
        <v>1</v>
      </c>
      <c r="B2" s="82" t="s">
        <v>2</v>
      </c>
      <c r="C2" s="82" t="s">
        <v>3</v>
      </c>
      <c r="D2" s="82" t="s">
        <v>4</v>
      </c>
      <c r="E2" s="85" t="s">
        <v>5</v>
      </c>
      <c r="F2" s="85" t="s">
        <v>6</v>
      </c>
      <c r="G2" s="87" t="s">
        <v>7</v>
      </c>
      <c r="H2" s="87"/>
      <c r="I2" s="87"/>
      <c r="J2" s="87"/>
      <c r="K2" s="88" t="s">
        <v>8</v>
      </c>
      <c r="L2" s="88"/>
      <c r="M2" s="85" t="s">
        <v>9</v>
      </c>
      <c r="N2" s="85" t="s">
        <v>10</v>
      </c>
      <c r="O2" s="85" t="s">
        <v>11</v>
      </c>
      <c r="P2" s="82" t="s">
        <v>12</v>
      </c>
      <c r="Q2" s="79" t="s">
        <v>1261</v>
      </c>
      <c r="R2" s="79" t="s">
        <v>13</v>
      </c>
      <c r="S2" s="81" t="s">
        <v>1262</v>
      </c>
    </row>
    <row r="3" spans="1:19" s="43" customFormat="1" ht="27" customHeight="1">
      <c r="A3" s="82"/>
      <c r="B3" s="93"/>
      <c r="C3" s="82"/>
      <c r="D3" s="82"/>
      <c r="E3" s="85"/>
      <c r="F3" s="85"/>
      <c r="G3" s="10" t="s">
        <v>14</v>
      </c>
      <c r="H3" s="10" t="s">
        <v>10</v>
      </c>
      <c r="I3" s="10" t="s">
        <v>15</v>
      </c>
      <c r="J3" s="15" t="s">
        <v>16</v>
      </c>
      <c r="K3" s="16" t="s">
        <v>17</v>
      </c>
      <c r="L3" s="11" t="s">
        <v>19</v>
      </c>
      <c r="M3" s="85"/>
      <c r="N3" s="85"/>
      <c r="O3" s="85"/>
      <c r="P3" s="82"/>
      <c r="Q3" s="79"/>
      <c r="R3" s="79"/>
      <c r="S3" s="81"/>
    </row>
    <row r="4" spans="1:19" ht="19.5" customHeight="1">
      <c r="A4" s="12">
        <v>1</v>
      </c>
      <c r="B4" s="44" t="s">
        <v>1104</v>
      </c>
      <c r="C4" s="44" t="s">
        <v>1110</v>
      </c>
      <c r="D4" s="44" t="s">
        <v>22</v>
      </c>
      <c r="E4" s="44" t="s">
        <v>1111</v>
      </c>
      <c r="F4" s="44" t="s">
        <v>1112</v>
      </c>
      <c r="G4" s="44" t="s">
        <v>1113</v>
      </c>
      <c r="H4" s="22" t="s">
        <v>348</v>
      </c>
      <c r="I4" s="13">
        <f aca="true" t="shared" si="0" ref="I4:I18">G4/2</f>
        <v>73</v>
      </c>
      <c r="J4" s="17">
        <f aca="true" t="shared" si="1" ref="J4:J18">I4/2</f>
        <v>36.5</v>
      </c>
      <c r="K4" s="18">
        <v>88.2</v>
      </c>
      <c r="L4" s="18">
        <f>K4*0.5</f>
        <v>44.1</v>
      </c>
      <c r="M4" s="19">
        <f>J4+L4</f>
        <v>80.6</v>
      </c>
      <c r="N4" s="36">
        <f aca="true" t="shared" si="2" ref="N4:N18">RANK(M4,M$4:M$18)</f>
        <v>1</v>
      </c>
      <c r="O4" s="44" t="s">
        <v>1114</v>
      </c>
      <c r="P4" s="45"/>
      <c r="Q4" s="20" t="s">
        <v>343</v>
      </c>
      <c r="R4" s="20"/>
      <c r="S4" s="45">
        <v>6</v>
      </c>
    </row>
    <row r="5" spans="1:19" ht="19.5" customHeight="1">
      <c r="A5" s="12">
        <v>2</v>
      </c>
      <c r="B5" s="44" t="s">
        <v>1104</v>
      </c>
      <c r="C5" s="44" t="s">
        <v>1134</v>
      </c>
      <c r="D5" s="44" t="s">
        <v>22</v>
      </c>
      <c r="E5" s="44" t="s">
        <v>1135</v>
      </c>
      <c r="F5" s="44" t="s">
        <v>1136</v>
      </c>
      <c r="G5" s="44" t="s">
        <v>1132</v>
      </c>
      <c r="H5" s="22" t="s">
        <v>373</v>
      </c>
      <c r="I5" s="13">
        <f t="shared" si="0"/>
        <v>67.75</v>
      </c>
      <c r="J5" s="17">
        <f t="shared" si="1"/>
        <v>33.875</v>
      </c>
      <c r="K5" s="18">
        <v>85</v>
      </c>
      <c r="L5" s="18">
        <f aca="true" t="shared" si="3" ref="L5:L18">K5*0.5</f>
        <v>42.5</v>
      </c>
      <c r="M5" s="19">
        <f aca="true" t="shared" si="4" ref="M5:M18">J5+L5</f>
        <v>76.375</v>
      </c>
      <c r="N5" s="36">
        <f t="shared" si="2"/>
        <v>2</v>
      </c>
      <c r="O5" s="44" t="s">
        <v>1137</v>
      </c>
      <c r="P5" s="45"/>
      <c r="Q5" s="20" t="s">
        <v>343</v>
      </c>
      <c r="R5" s="20"/>
      <c r="S5" s="45">
        <v>11</v>
      </c>
    </row>
    <row r="6" spans="1:19" ht="19.5" customHeight="1">
      <c r="A6" s="12">
        <v>3</v>
      </c>
      <c r="B6" s="44" t="s">
        <v>1104</v>
      </c>
      <c r="C6" s="44" t="s">
        <v>1105</v>
      </c>
      <c r="D6" s="44" t="s">
        <v>22</v>
      </c>
      <c r="E6" s="44" t="s">
        <v>1106</v>
      </c>
      <c r="F6" s="44" t="s">
        <v>1107</v>
      </c>
      <c r="G6" s="44" t="s">
        <v>1108</v>
      </c>
      <c r="H6" s="22" t="s">
        <v>341</v>
      </c>
      <c r="I6" s="13">
        <f t="shared" si="0"/>
        <v>74.25</v>
      </c>
      <c r="J6" s="17">
        <f t="shared" si="1"/>
        <v>37.125</v>
      </c>
      <c r="K6" s="18">
        <v>76.84</v>
      </c>
      <c r="L6" s="18">
        <f t="shared" si="3"/>
        <v>38.42</v>
      </c>
      <c r="M6" s="19">
        <f t="shared" si="4"/>
        <v>75.545</v>
      </c>
      <c r="N6" s="36">
        <f t="shared" si="2"/>
        <v>3</v>
      </c>
      <c r="O6" s="44" t="s">
        <v>1109</v>
      </c>
      <c r="P6" s="42"/>
      <c r="Q6" s="20" t="s">
        <v>343</v>
      </c>
      <c r="R6" s="20"/>
      <c r="S6" s="45">
        <v>2</v>
      </c>
    </row>
    <row r="7" spans="1:19" ht="19.5" customHeight="1">
      <c r="A7" s="12">
        <v>4</v>
      </c>
      <c r="B7" s="44" t="s">
        <v>1104</v>
      </c>
      <c r="C7" s="44" t="s">
        <v>1124</v>
      </c>
      <c r="D7" s="44" t="s">
        <v>22</v>
      </c>
      <c r="E7" s="44" t="s">
        <v>1125</v>
      </c>
      <c r="F7" s="44" t="s">
        <v>1126</v>
      </c>
      <c r="G7" s="44" t="s">
        <v>1127</v>
      </c>
      <c r="H7" s="22" t="s">
        <v>367</v>
      </c>
      <c r="I7" s="13">
        <f t="shared" si="0"/>
        <v>68</v>
      </c>
      <c r="J7" s="17">
        <f t="shared" si="1"/>
        <v>34</v>
      </c>
      <c r="K7" s="18">
        <v>81.6</v>
      </c>
      <c r="L7" s="18">
        <f t="shared" si="3"/>
        <v>40.8</v>
      </c>
      <c r="M7" s="19">
        <f t="shared" si="4"/>
        <v>74.8</v>
      </c>
      <c r="N7" s="36">
        <f t="shared" si="2"/>
        <v>4</v>
      </c>
      <c r="O7" s="44" t="s">
        <v>1128</v>
      </c>
      <c r="P7" s="45"/>
      <c r="Q7" s="20" t="s">
        <v>343</v>
      </c>
      <c r="R7" s="20"/>
      <c r="S7" s="45">
        <v>3</v>
      </c>
    </row>
    <row r="8" spans="1:19" ht="19.5" customHeight="1">
      <c r="A8" s="12">
        <v>5</v>
      </c>
      <c r="B8" s="44" t="s">
        <v>1104</v>
      </c>
      <c r="C8" s="22" t="s">
        <v>1164</v>
      </c>
      <c r="D8" s="22" t="s">
        <v>22</v>
      </c>
      <c r="E8" s="22" t="s">
        <v>1165</v>
      </c>
      <c r="F8" s="22" t="s">
        <v>1166</v>
      </c>
      <c r="G8" s="22" t="s">
        <v>1162</v>
      </c>
      <c r="H8" s="22" t="s">
        <v>420</v>
      </c>
      <c r="I8" s="13">
        <f t="shared" si="0"/>
        <v>61.25</v>
      </c>
      <c r="J8" s="17">
        <f t="shared" si="1"/>
        <v>30.625</v>
      </c>
      <c r="K8" s="18">
        <v>87.2</v>
      </c>
      <c r="L8" s="18">
        <f t="shared" si="3"/>
        <v>43.6</v>
      </c>
      <c r="M8" s="19">
        <f t="shared" si="4"/>
        <v>74.225</v>
      </c>
      <c r="N8" s="36">
        <f t="shared" si="2"/>
        <v>5</v>
      </c>
      <c r="O8" s="22" t="s">
        <v>1167</v>
      </c>
      <c r="P8" s="12"/>
      <c r="Q8" s="20" t="s">
        <v>343</v>
      </c>
      <c r="R8" s="20"/>
      <c r="S8" s="45">
        <v>12</v>
      </c>
    </row>
    <row r="9" spans="1:19" ht="19.5" customHeight="1">
      <c r="A9" s="12">
        <v>6</v>
      </c>
      <c r="B9" s="44" t="s">
        <v>1104</v>
      </c>
      <c r="C9" s="44" t="s">
        <v>1129</v>
      </c>
      <c r="D9" s="44" t="s">
        <v>22</v>
      </c>
      <c r="E9" s="44" t="s">
        <v>1130</v>
      </c>
      <c r="F9" s="44" t="s">
        <v>1131</v>
      </c>
      <c r="G9" s="44" t="s">
        <v>1132</v>
      </c>
      <c r="H9" s="22" t="s">
        <v>373</v>
      </c>
      <c r="I9" s="13">
        <f t="shared" si="0"/>
        <v>67.75</v>
      </c>
      <c r="J9" s="17">
        <f t="shared" si="1"/>
        <v>33.875</v>
      </c>
      <c r="K9" s="18">
        <v>79.2</v>
      </c>
      <c r="L9" s="18">
        <f t="shared" si="3"/>
        <v>39.6</v>
      </c>
      <c r="M9" s="19">
        <f t="shared" si="4"/>
        <v>73.475</v>
      </c>
      <c r="N9" s="36">
        <f t="shared" si="2"/>
        <v>6</v>
      </c>
      <c r="O9" s="44" t="s">
        <v>1133</v>
      </c>
      <c r="P9" s="42"/>
      <c r="Q9" s="20" t="s">
        <v>343</v>
      </c>
      <c r="R9" s="20"/>
      <c r="S9" s="45">
        <v>7</v>
      </c>
    </row>
    <row r="10" spans="1:19" ht="19.5" customHeight="1">
      <c r="A10" s="12">
        <v>7</v>
      </c>
      <c r="B10" s="44" t="s">
        <v>1104</v>
      </c>
      <c r="C10" s="44" t="s">
        <v>1138</v>
      </c>
      <c r="D10" s="44" t="s">
        <v>22</v>
      </c>
      <c r="E10" s="44" t="s">
        <v>1139</v>
      </c>
      <c r="F10" s="44" t="s">
        <v>1140</v>
      </c>
      <c r="G10" s="44" t="s">
        <v>360</v>
      </c>
      <c r="H10" s="22" t="s">
        <v>861</v>
      </c>
      <c r="I10" s="13">
        <f t="shared" si="0"/>
        <v>66.5</v>
      </c>
      <c r="J10" s="17">
        <f t="shared" si="1"/>
        <v>33.25</v>
      </c>
      <c r="K10" s="18">
        <v>79.68</v>
      </c>
      <c r="L10" s="18">
        <f t="shared" si="3"/>
        <v>39.84</v>
      </c>
      <c r="M10" s="19">
        <f t="shared" si="4"/>
        <v>73.09</v>
      </c>
      <c r="N10" s="36">
        <f t="shared" si="2"/>
        <v>7</v>
      </c>
      <c r="O10" s="44" t="s">
        <v>1141</v>
      </c>
      <c r="P10" s="45"/>
      <c r="Q10" s="20" t="s">
        <v>343</v>
      </c>
      <c r="R10" s="20"/>
      <c r="S10" s="45">
        <v>1</v>
      </c>
    </row>
    <row r="11" spans="1:19" ht="19.5" customHeight="1">
      <c r="A11" s="12">
        <v>8</v>
      </c>
      <c r="B11" s="44" t="s">
        <v>1104</v>
      </c>
      <c r="C11" s="44" t="s">
        <v>1115</v>
      </c>
      <c r="D11" s="44" t="s">
        <v>22</v>
      </c>
      <c r="E11" s="44" t="s">
        <v>1116</v>
      </c>
      <c r="F11" s="44" t="s">
        <v>1117</v>
      </c>
      <c r="G11" s="44" t="s">
        <v>1118</v>
      </c>
      <c r="H11" s="22" t="s">
        <v>355</v>
      </c>
      <c r="I11" s="13">
        <f t="shared" si="0"/>
        <v>69</v>
      </c>
      <c r="J11" s="17">
        <f t="shared" si="1"/>
        <v>34.5</v>
      </c>
      <c r="K11" s="18">
        <v>75.4</v>
      </c>
      <c r="L11" s="18">
        <f t="shared" si="3"/>
        <v>37.7</v>
      </c>
      <c r="M11" s="19">
        <f t="shared" si="4"/>
        <v>72.2</v>
      </c>
      <c r="N11" s="36">
        <f t="shared" si="2"/>
        <v>8</v>
      </c>
      <c r="O11" s="44" t="s">
        <v>1119</v>
      </c>
      <c r="P11" s="45"/>
      <c r="Q11" s="20" t="s">
        <v>343</v>
      </c>
      <c r="R11" s="20"/>
      <c r="S11" s="45">
        <v>8</v>
      </c>
    </row>
    <row r="12" spans="1:19" ht="19.5" customHeight="1">
      <c r="A12" s="12">
        <v>9</v>
      </c>
      <c r="B12" s="44" t="s">
        <v>1104</v>
      </c>
      <c r="C12" s="44" t="s">
        <v>1120</v>
      </c>
      <c r="D12" s="44" t="s">
        <v>22</v>
      </c>
      <c r="E12" s="44" t="s">
        <v>1121</v>
      </c>
      <c r="F12" s="44" t="s">
        <v>1122</v>
      </c>
      <c r="G12" s="44" t="s">
        <v>347</v>
      </c>
      <c r="H12" s="22" t="s">
        <v>361</v>
      </c>
      <c r="I12" s="13">
        <f t="shared" si="0"/>
        <v>68.75</v>
      </c>
      <c r="J12" s="17">
        <f t="shared" si="1"/>
        <v>34.375</v>
      </c>
      <c r="K12" s="18">
        <v>75</v>
      </c>
      <c r="L12" s="18">
        <f t="shared" si="3"/>
        <v>37.5</v>
      </c>
      <c r="M12" s="19">
        <f t="shared" si="4"/>
        <v>71.875</v>
      </c>
      <c r="N12" s="36">
        <f t="shared" si="2"/>
        <v>9</v>
      </c>
      <c r="O12" s="44" t="s">
        <v>1123</v>
      </c>
      <c r="P12" s="45"/>
      <c r="Q12" s="20" t="s">
        <v>343</v>
      </c>
      <c r="R12" s="20"/>
      <c r="S12" s="45">
        <v>4</v>
      </c>
    </row>
    <row r="13" spans="1:19" ht="19.5" customHeight="1">
      <c r="A13" s="12">
        <v>10</v>
      </c>
      <c r="B13" s="44" t="s">
        <v>1104</v>
      </c>
      <c r="C13" s="44" t="s">
        <v>1146</v>
      </c>
      <c r="D13" s="44" t="s">
        <v>22</v>
      </c>
      <c r="E13" s="44" t="s">
        <v>1147</v>
      </c>
      <c r="F13" s="44" t="s">
        <v>1148</v>
      </c>
      <c r="G13" s="44" t="s">
        <v>372</v>
      </c>
      <c r="H13" s="22" t="s">
        <v>401</v>
      </c>
      <c r="I13" s="13">
        <f t="shared" si="0"/>
        <v>63.5</v>
      </c>
      <c r="J13" s="17">
        <f t="shared" si="1"/>
        <v>31.75</v>
      </c>
      <c r="K13" s="18">
        <v>80</v>
      </c>
      <c r="L13" s="18">
        <f t="shared" si="3"/>
        <v>40</v>
      </c>
      <c r="M13" s="19">
        <f t="shared" si="4"/>
        <v>71.75</v>
      </c>
      <c r="N13" s="36">
        <f t="shared" si="2"/>
        <v>10</v>
      </c>
      <c r="O13" s="44" t="s">
        <v>1149</v>
      </c>
      <c r="P13" s="42"/>
      <c r="Q13" s="20" t="s">
        <v>343</v>
      </c>
      <c r="R13" s="20"/>
      <c r="S13" s="45">
        <v>10</v>
      </c>
    </row>
    <row r="14" spans="1:19" ht="19.5" customHeight="1">
      <c r="A14" s="12">
        <v>11</v>
      </c>
      <c r="B14" s="44" t="s">
        <v>1104</v>
      </c>
      <c r="C14" s="44" t="s">
        <v>1142</v>
      </c>
      <c r="D14" s="44" t="s">
        <v>22</v>
      </c>
      <c r="E14" s="44" t="s">
        <v>1143</v>
      </c>
      <c r="F14" s="44" t="s">
        <v>1144</v>
      </c>
      <c r="G14" s="44" t="s">
        <v>830</v>
      </c>
      <c r="H14" s="22" t="s">
        <v>395</v>
      </c>
      <c r="I14" s="13">
        <f t="shared" si="0"/>
        <v>63.75</v>
      </c>
      <c r="J14" s="17">
        <f t="shared" si="1"/>
        <v>31.875</v>
      </c>
      <c r="K14" s="18">
        <v>79.4</v>
      </c>
      <c r="L14" s="18">
        <f t="shared" si="3"/>
        <v>39.7</v>
      </c>
      <c r="M14" s="19">
        <f t="shared" si="4"/>
        <v>71.575</v>
      </c>
      <c r="N14" s="36">
        <f t="shared" si="2"/>
        <v>11</v>
      </c>
      <c r="O14" s="44" t="s">
        <v>1145</v>
      </c>
      <c r="P14" s="45"/>
      <c r="Q14" s="20" t="s">
        <v>343</v>
      </c>
      <c r="R14" s="20"/>
      <c r="S14" s="45">
        <v>13</v>
      </c>
    </row>
    <row r="15" spans="1:19" ht="19.5" customHeight="1">
      <c r="A15" s="12">
        <v>12</v>
      </c>
      <c r="B15" s="44" t="s">
        <v>1104</v>
      </c>
      <c r="C15" s="44" t="s">
        <v>1159</v>
      </c>
      <c r="D15" s="44" t="s">
        <v>410</v>
      </c>
      <c r="E15" s="44" t="s">
        <v>1160</v>
      </c>
      <c r="F15" s="44" t="s">
        <v>1161</v>
      </c>
      <c r="G15" s="44" t="s">
        <v>1162</v>
      </c>
      <c r="H15" s="22" t="s">
        <v>420</v>
      </c>
      <c r="I15" s="13">
        <f t="shared" si="0"/>
        <v>61.25</v>
      </c>
      <c r="J15" s="17">
        <f t="shared" si="1"/>
        <v>30.625</v>
      </c>
      <c r="K15" s="18">
        <v>81.8</v>
      </c>
      <c r="L15" s="18">
        <f t="shared" si="3"/>
        <v>40.9</v>
      </c>
      <c r="M15" s="19">
        <f t="shared" si="4"/>
        <v>71.525</v>
      </c>
      <c r="N15" s="36">
        <f t="shared" si="2"/>
        <v>12</v>
      </c>
      <c r="O15" s="44" t="s">
        <v>1163</v>
      </c>
      <c r="P15" s="45"/>
      <c r="Q15" s="20" t="s">
        <v>343</v>
      </c>
      <c r="R15" s="20"/>
      <c r="S15" s="45">
        <v>14</v>
      </c>
    </row>
    <row r="16" spans="1:19" ht="19.5" customHeight="1">
      <c r="A16" s="12">
        <v>13</v>
      </c>
      <c r="B16" s="44" t="s">
        <v>1104</v>
      </c>
      <c r="C16" s="44" t="s">
        <v>1154</v>
      </c>
      <c r="D16" s="44" t="s">
        <v>22</v>
      </c>
      <c r="E16" s="44" t="s">
        <v>1155</v>
      </c>
      <c r="F16" s="44" t="s">
        <v>1156</v>
      </c>
      <c r="G16" s="44" t="s">
        <v>1157</v>
      </c>
      <c r="H16" s="22" t="s">
        <v>414</v>
      </c>
      <c r="I16" s="13">
        <f t="shared" si="0"/>
        <v>61.5</v>
      </c>
      <c r="J16" s="17">
        <f t="shared" si="1"/>
        <v>30.75</v>
      </c>
      <c r="K16" s="18">
        <v>80.8</v>
      </c>
      <c r="L16" s="18">
        <f t="shared" si="3"/>
        <v>40.4</v>
      </c>
      <c r="M16" s="19">
        <f t="shared" si="4"/>
        <v>71.15</v>
      </c>
      <c r="N16" s="36">
        <f t="shared" si="2"/>
        <v>13</v>
      </c>
      <c r="O16" s="44" t="s">
        <v>1158</v>
      </c>
      <c r="P16" s="45"/>
      <c r="Q16" s="20" t="s">
        <v>343</v>
      </c>
      <c r="R16" s="20"/>
      <c r="S16" s="45">
        <v>5</v>
      </c>
    </row>
    <row r="17" spans="1:19" ht="19.5" customHeight="1">
      <c r="A17" s="12">
        <v>14</v>
      </c>
      <c r="B17" s="44" t="s">
        <v>1104</v>
      </c>
      <c r="C17" s="44" t="s">
        <v>1150</v>
      </c>
      <c r="D17" s="44" t="s">
        <v>22</v>
      </c>
      <c r="E17" s="44" t="s">
        <v>1151</v>
      </c>
      <c r="F17" s="44" t="s">
        <v>1152</v>
      </c>
      <c r="G17" s="44" t="s">
        <v>372</v>
      </c>
      <c r="H17" s="22" t="s">
        <v>401</v>
      </c>
      <c r="I17" s="13">
        <f t="shared" si="0"/>
        <v>63.5</v>
      </c>
      <c r="J17" s="17">
        <f t="shared" si="1"/>
        <v>31.75</v>
      </c>
      <c r="K17" s="18">
        <v>74.6</v>
      </c>
      <c r="L17" s="18">
        <f t="shared" si="3"/>
        <v>37.3</v>
      </c>
      <c r="M17" s="19">
        <f t="shared" si="4"/>
        <v>69.05</v>
      </c>
      <c r="N17" s="36">
        <f t="shared" si="2"/>
        <v>14</v>
      </c>
      <c r="O17" s="44" t="s">
        <v>1153</v>
      </c>
      <c r="P17" s="45"/>
      <c r="Q17" s="20" t="s">
        <v>343</v>
      </c>
      <c r="R17" s="20"/>
      <c r="S17" s="45">
        <v>15</v>
      </c>
    </row>
    <row r="18" spans="1:19" ht="19.5" customHeight="1">
      <c r="A18" s="12">
        <v>15</v>
      </c>
      <c r="B18" s="44" t="s">
        <v>1104</v>
      </c>
      <c r="C18" s="44" t="s">
        <v>1168</v>
      </c>
      <c r="D18" s="44" t="s">
        <v>22</v>
      </c>
      <c r="E18" s="47" t="s">
        <v>1169</v>
      </c>
      <c r="F18" s="44" t="s">
        <v>1170</v>
      </c>
      <c r="G18" s="44" t="s">
        <v>1171</v>
      </c>
      <c r="H18" s="22" t="s">
        <v>430</v>
      </c>
      <c r="I18" s="13">
        <f t="shared" si="0"/>
        <v>60.5</v>
      </c>
      <c r="J18" s="17">
        <f t="shared" si="1"/>
        <v>30.25</v>
      </c>
      <c r="K18" s="18">
        <v>72.4</v>
      </c>
      <c r="L18" s="18">
        <f t="shared" si="3"/>
        <v>36.2</v>
      </c>
      <c r="M18" s="19">
        <f t="shared" si="4"/>
        <v>66.45</v>
      </c>
      <c r="N18" s="36">
        <f t="shared" si="2"/>
        <v>15</v>
      </c>
      <c r="O18" s="44" t="s">
        <v>1172</v>
      </c>
      <c r="P18" s="22" t="s">
        <v>332</v>
      </c>
      <c r="Q18" s="20" t="s">
        <v>343</v>
      </c>
      <c r="R18" s="20"/>
      <c r="S18" s="45">
        <v>9</v>
      </c>
    </row>
  </sheetData>
  <sheetProtection/>
  <mergeCells count="16">
    <mergeCell ref="N2:N3"/>
    <mergeCell ref="O2:O3"/>
    <mergeCell ref="D2:D3"/>
    <mergeCell ref="E2:E3"/>
    <mergeCell ref="F2:F3"/>
    <mergeCell ref="G2:J2"/>
    <mergeCell ref="A1:S1"/>
    <mergeCell ref="K2:L2"/>
    <mergeCell ref="M2:M3"/>
    <mergeCell ref="R2:R3"/>
    <mergeCell ref="S2:S3"/>
    <mergeCell ref="P2:P3"/>
    <mergeCell ref="Q2:Q3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2017-07-16T13:14:59Z</cp:lastPrinted>
  <dcterms:created xsi:type="dcterms:W3CDTF">2017-07-02T13:54:00Z</dcterms:created>
  <dcterms:modified xsi:type="dcterms:W3CDTF">2017-07-16T13:20:26Z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