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05" tabRatio="689" activeTab="0"/>
  </bookViews>
  <sheets>
    <sheet name="语文" sheetId="1" r:id="rId1"/>
    <sheet name="数学" sheetId="2" r:id="rId2"/>
    <sheet name="英语" sheetId="3" r:id="rId3"/>
    <sheet name="政治" sheetId="4" r:id="rId4"/>
    <sheet name="历史" sheetId="5" r:id="rId5"/>
    <sheet name="地理" sheetId="6" r:id="rId6"/>
    <sheet name="物理" sheetId="7" r:id="rId7"/>
    <sheet name="化学" sheetId="8" r:id="rId8"/>
    <sheet name="生物" sheetId="9" r:id="rId9"/>
    <sheet name="信息技术" sheetId="10" r:id="rId10"/>
    <sheet name="音乐" sheetId="11" r:id="rId11"/>
    <sheet name="体育" sheetId="12" r:id="rId12"/>
    <sheet name="美术" sheetId="13" r:id="rId13"/>
  </sheets>
  <definedNames>
    <definedName name="_xlnm._FilterDatabase" localSheetId="0" hidden="1">'语文'!$A$3:$I$7</definedName>
    <definedName name="_xlnm._FilterDatabase" localSheetId="1" hidden="1">'数学'!$A$3:$I$9</definedName>
    <definedName name="_xlnm._FilterDatabase" localSheetId="2" hidden="1">'英语'!$A$3:$I$10</definedName>
    <definedName name="_xlnm._FilterDatabase" localSheetId="3" hidden="1">'政治'!$A$3:$I$12</definedName>
    <definedName name="_xlnm._FilterDatabase" localSheetId="4" hidden="1">'历史'!$A$3:$I$5</definedName>
    <definedName name="_xlnm._FilterDatabase" localSheetId="5" hidden="1">'地理'!$A$3:$I$7</definedName>
    <definedName name="_xlnm._FilterDatabase" localSheetId="6" hidden="1">'物理'!$A$3:$I$11</definedName>
    <definedName name="_xlnm._FilterDatabase" localSheetId="7" hidden="1">'化学'!$A$3:$I$12</definedName>
    <definedName name="_xlnm._FilterDatabase" localSheetId="8" hidden="1">'生物'!$A$3:$I$9</definedName>
    <definedName name="_xlnm._FilterDatabase" localSheetId="9" hidden="1">'信息技术'!$A$3:$I$6</definedName>
    <definedName name="_xlnm._FilterDatabase" localSheetId="10" hidden="1">'音乐'!$A$3:$I$5</definedName>
    <definedName name="_xlnm._FilterDatabase" localSheetId="11" hidden="1">'体育'!$A$3:$I$6</definedName>
    <definedName name="_xlnm._FilterDatabase" localSheetId="12" hidden="1">'美术'!$A$3:$I$6</definedName>
  </definedNames>
  <calcPr fullCalcOnLoad="1"/>
</workbook>
</file>

<file path=xl/sharedStrings.xml><?xml version="1.0" encoding="utf-8"?>
<sst xmlns="http://schemas.openxmlformats.org/spreadsheetml/2006/main" count="331" uniqueCount="94">
  <si>
    <t>2017年庆云一中招聘教师统分表</t>
  </si>
  <si>
    <t>姓名</t>
  </si>
  <si>
    <t>专业</t>
  </si>
  <si>
    <t>文化测试成绩</t>
  </si>
  <si>
    <t>试讲成绩</t>
  </si>
  <si>
    <t>总分</t>
  </si>
  <si>
    <t>排序</t>
  </si>
  <si>
    <t>备注</t>
  </si>
  <si>
    <t>原始分</t>
  </si>
  <si>
    <t>折合分</t>
  </si>
  <si>
    <t>王  瑞</t>
  </si>
  <si>
    <t>语文</t>
  </si>
  <si>
    <t>√</t>
  </si>
  <si>
    <t>张忠霞</t>
  </si>
  <si>
    <t>张雪盼</t>
  </si>
  <si>
    <t>赵  瑞</t>
  </si>
  <si>
    <t xml:space="preserve">说明：1、“备注栏”内打√者为进入考察范围人选；
      2、对资格不符或弃权产生的空缺岗位，按照考试总成绩依次递补。
      电话：0534-3321366、13697691166
                                              庆云县教师招聘领导小组 
                                                    2017年4月2日   </t>
  </si>
  <si>
    <t>宋美娟</t>
  </si>
  <si>
    <t>数学</t>
  </si>
  <si>
    <t>郭丰玉</t>
  </si>
  <si>
    <t>张英霞</t>
  </si>
  <si>
    <t>吴中香</t>
  </si>
  <si>
    <t>刘晓阳</t>
  </si>
  <si>
    <t>付智彤</t>
  </si>
  <si>
    <t>史书祯</t>
  </si>
  <si>
    <t>英语</t>
  </si>
  <si>
    <t>王  晟</t>
  </si>
  <si>
    <t>张  月</t>
  </si>
  <si>
    <t>田苗苗</t>
  </si>
  <si>
    <t>韩  勇</t>
  </si>
  <si>
    <t>李欢欢</t>
  </si>
  <si>
    <t>吕宜霖</t>
  </si>
  <si>
    <t>王志斌</t>
  </si>
  <si>
    <t>政治</t>
  </si>
  <si>
    <t>朱艳敏</t>
  </si>
  <si>
    <t>王  平</t>
  </si>
  <si>
    <t>张  艺</t>
  </si>
  <si>
    <t>彭  博</t>
  </si>
  <si>
    <t>王  杰</t>
  </si>
  <si>
    <t>邱兆宁</t>
  </si>
  <si>
    <t>王晓洁</t>
  </si>
  <si>
    <t>马春艳</t>
  </si>
  <si>
    <t>王树红</t>
  </si>
  <si>
    <t>历史</t>
  </si>
  <si>
    <t>付玲玲</t>
  </si>
  <si>
    <t>刘  丽</t>
  </si>
  <si>
    <t>地理</t>
  </si>
  <si>
    <t>刘志鹏</t>
  </si>
  <si>
    <t>刘  泉</t>
  </si>
  <si>
    <t>国志昌</t>
  </si>
  <si>
    <t>刘  婷</t>
  </si>
  <si>
    <t>物理</t>
  </si>
  <si>
    <t>赵玲燕</t>
  </si>
  <si>
    <t>崔尊洋</t>
  </si>
  <si>
    <t>马庆杰</t>
  </si>
  <si>
    <t>翟凯丽</t>
  </si>
  <si>
    <t>朱华静</t>
  </si>
  <si>
    <t>芦  婷</t>
  </si>
  <si>
    <t>马  娟</t>
  </si>
  <si>
    <t>周春仙</t>
  </si>
  <si>
    <t>化学</t>
  </si>
  <si>
    <t>王慧娟</t>
  </si>
  <si>
    <t>李晓伟</t>
  </si>
  <si>
    <t>房南南</t>
  </si>
  <si>
    <t>陈冕冕</t>
  </si>
  <si>
    <t>郎需宁</t>
  </si>
  <si>
    <t>贾雪雪</t>
  </si>
  <si>
    <t>宋苗苗</t>
  </si>
  <si>
    <t>范秀燕</t>
  </si>
  <si>
    <t>展秀平</t>
  </si>
  <si>
    <t>生物</t>
  </si>
  <si>
    <t>胡凯月</t>
  </si>
  <si>
    <t>马建伟</t>
  </si>
  <si>
    <t>袁婷婷</t>
  </si>
  <si>
    <t>崔金凤</t>
  </si>
  <si>
    <t>李  悦</t>
  </si>
  <si>
    <t>上机操作成绩</t>
  </si>
  <si>
    <t>刘  刚</t>
  </si>
  <si>
    <t>信息技术</t>
  </si>
  <si>
    <t>从  聪</t>
  </si>
  <si>
    <t>赵雪枫</t>
  </si>
  <si>
    <t>技能成绩</t>
  </si>
  <si>
    <t>王藏慧</t>
  </si>
  <si>
    <t>音乐</t>
  </si>
  <si>
    <t>梅德斌</t>
  </si>
  <si>
    <t xml:space="preserve">                                               庆云县教师招聘领导小组 
                                                    2017年4月2日   </t>
  </si>
  <si>
    <t>泮正杰</t>
  </si>
  <si>
    <t>体育</t>
  </si>
  <si>
    <t>崔建明</t>
  </si>
  <si>
    <t>曹博文</t>
  </si>
  <si>
    <t>董  晓</t>
  </si>
  <si>
    <t>美术</t>
  </si>
  <si>
    <t>王兴龙</t>
  </si>
  <si>
    <t>刘  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</si>
</sst>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7">
    <font>
      <sz val="12"/>
      <name val="宋体"/>
      <family val="0"/>
    </font>
    <font>
      <sz val="12"/>
      <name val="文泉驿微米黑"/>
      <family val="0"/>
    </font>
    <font>
      <sz val="18"/>
      <name val="方正小标宋简体"/>
      <family val="4"/>
    </font>
    <font>
      <sz val="12"/>
      <name val="楷体_GB2312"/>
      <family val="3"/>
    </font>
    <font>
      <sz val="16"/>
      <name val="楷体_GB2312"/>
      <family val="3"/>
    </font>
    <font>
      <sz val="12"/>
      <name val="方正小标宋简体"/>
      <family val="4"/>
    </font>
    <font>
      <sz val="12"/>
      <name val="仿宋_GB2312"/>
      <family val="3"/>
    </font>
    <font>
      <sz val="16"/>
      <name val="方正小标宋简体"/>
      <family val="4"/>
    </font>
    <font>
      <sz val="13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3" fillId="0" borderId="0" xfId="0" applyNumberFormat="1" applyFont="1" applyAlignment="1">
      <alignment horizontal="left" vertical="center" wrapText="1"/>
    </xf>
    <xf numFmtId="178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8" sqref="A8"/>
    </sheetView>
  </sheetViews>
  <sheetFormatPr defaultColWidth="8.875" defaultRowHeight="14.25"/>
  <cols>
    <col min="1" max="1" width="7.625" style="0" customWidth="1"/>
    <col min="2" max="2" width="8.25390625" style="0" customWidth="1"/>
    <col min="3" max="7" width="8.625" style="0" customWidth="1"/>
    <col min="8" max="8" width="7.75390625" style="0" customWidth="1"/>
    <col min="9" max="9" width="8.50390625" style="0" customWidth="1"/>
    <col min="10" max="10" width="8.875" style="0" customWidth="1"/>
  </cols>
  <sheetData>
    <row r="1" spans="1:9" s="13" customFormat="1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s="14" customFormat="1" ht="27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  <c r="J2" s="1"/>
    </row>
    <row r="3" spans="1:10" s="14" customFormat="1" ht="27" customHeight="1">
      <c r="A3" s="3"/>
      <c r="B3" s="3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  <c r="J3" s="1"/>
    </row>
    <row r="4" spans="1:10" s="12" customFormat="1" ht="32.25" customHeight="1">
      <c r="A4" s="17" t="s">
        <v>10</v>
      </c>
      <c r="B4" s="4" t="s">
        <v>11</v>
      </c>
      <c r="C4" s="30">
        <v>100</v>
      </c>
      <c r="D4" s="18">
        <f aca="true" t="shared" si="0" ref="D4:D7">C4/1.5*0.4</f>
        <v>26.66666666666667</v>
      </c>
      <c r="E4" s="18">
        <v>96.8</v>
      </c>
      <c r="F4" s="18">
        <f aca="true" t="shared" si="1" ref="F4:F7">E4*0.6</f>
        <v>58.08</v>
      </c>
      <c r="G4" s="18">
        <f aca="true" t="shared" si="2" ref="G4:G7">D4+F4</f>
        <v>84.74666666666667</v>
      </c>
      <c r="H4" s="4">
        <f>RANK(G4,G$4:G$7)</f>
        <v>1</v>
      </c>
      <c r="I4" s="11" t="s">
        <v>12</v>
      </c>
      <c r="J4" s="7"/>
    </row>
    <row r="5" spans="1:10" s="12" customFormat="1" ht="32.25" customHeight="1">
      <c r="A5" s="17" t="s">
        <v>13</v>
      </c>
      <c r="B5" s="4" t="s">
        <v>11</v>
      </c>
      <c r="C5" s="30">
        <v>91</v>
      </c>
      <c r="D5" s="18">
        <f t="shared" si="0"/>
        <v>24.266666666666666</v>
      </c>
      <c r="E5" s="18">
        <v>94.2</v>
      </c>
      <c r="F5" s="18">
        <f t="shared" si="1"/>
        <v>56.52</v>
      </c>
      <c r="G5" s="18">
        <f t="shared" si="2"/>
        <v>80.78666666666666</v>
      </c>
      <c r="H5" s="4">
        <f>RANK(G5,G$4:G$7)</f>
        <v>2</v>
      </c>
      <c r="I5" s="11" t="s">
        <v>12</v>
      </c>
      <c r="J5" s="7"/>
    </row>
    <row r="6" spans="1:10" s="12" customFormat="1" ht="32.25" customHeight="1">
      <c r="A6" s="17" t="s">
        <v>14</v>
      </c>
      <c r="B6" s="4" t="s">
        <v>11</v>
      </c>
      <c r="C6" s="30">
        <v>102</v>
      </c>
      <c r="D6" s="18">
        <f t="shared" si="0"/>
        <v>27.200000000000003</v>
      </c>
      <c r="E6" s="18">
        <v>89</v>
      </c>
      <c r="F6" s="18">
        <f t="shared" si="1"/>
        <v>53.4</v>
      </c>
      <c r="G6" s="18">
        <f t="shared" si="2"/>
        <v>80.6</v>
      </c>
      <c r="H6" s="4">
        <f>RANK(G6,G$4:G$7)</f>
        <v>3</v>
      </c>
      <c r="I6" s="11" t="s">
        <v>12</v>
      </c>
      <c r="J6" s="7"/>
    </row>
    <row r="7" spans="1:10" s="12" customFormat="1" ht="32.25" customHeight="1">
      <c r="A7" s="17" t="s">
        <v>15</v>
      </c>
      <c r="B7" s="4" t="s">
        <v>11</v>
      </c>
      <c r="C7" s="30">
        <v>116</v>
      </c>
      <c r="D7" s="18">
        <f t="shared" si="0"/>
        <v>30.933333333333334</v>
      </c>
      <c r="E7" s="18">
        <v>81.2</v>
      </c>
      <c r="F7" s="18">
        <f t="shared" si="1"/>
        <v>48.72</v>
      </c>
      <c r="G7" s="18">
        <f t="shared" si="2"/>
        <v>79.65333333333334</v>
      </c>
      <c r="H7" s="4">
        <f>RANK(G7,G$4:G$7)</f>
        <v>4</v>
      </c>
      <c r="I7" s="11" t="s">
        <v>12</v>
      </c>
      <c r="J7" s="7"/>
    </row>
    <row r="8" s="12" customFormat="1" ht="42.75" customHeight="1"/>
    <row r="9" spans="1:9" s="12" customFormat="1" ht="105" customHeight="1">
      <c r="A9" s="8" t="s">
        <v>16</v>
      </c>
      <c r="B9" s="8"/>
      <c r="C9" s="8"/>
      <c r="D9" s="8"/>
      <c r="E9" s="8"/>
      <c r="F9" s="8"/>
      <c r="G9" s="8"/>
      <c r="H9" s="8"/>
      <c r="I9" s="8"/>
    </row>
    <row r="10" spans="1:9" s="12" customFormat="1" ht="27" customHeight="1">
      <c r="A10" s="20"/>
      <c r="B10" s="20"/>
      <c r="C10" s="20"/>
      <c r="D10" s="20"/>
      <c r="E10" s="20"/>
      <c r="F10" s="20"/>
      <c r="G10" s="20"/>
      <c r="H10" s="20"/>
      <c r="I10" s="16"/>
    </row>
    <row r="11" s="12" customFormat="1" ht="14.25"/>
    <row r="12" s="12" customFormat="1" ht="14.25"/>
    <row r="13" s="12" customFormat="1" ht="14.25"/>
    <row r="14" s="12" customFormat="1" ht="14.25"/>
    <row r="15" s="12" customFormat="1" ht="14.25"/>
    <row r="16" s="12" customFormat="1" ht="14.25"/>
    <row r="17" s="12" customFormat="1" ht="14.25"/>
    <row r="18" s="12" customFormat="1" ht="14.25"/>
    <row r="19" s="12" customFormat="1" ht="14.25"/>
    <row r="20" s="12" customFormat="1" ht="14.25"/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</sheetData>
  <sheetProtection/>
  <autoFilter ref="A3:I7">
    <sortState ref="A4:I10">
      <sortCondition sortBy="value" ref="H4:H10"/>
    </sortState>
  </autoFilter>
  <mergeCells count="9">
    <mergeCell ref="A1:I1"/>
    <mergeCell ref="C2:D2"/>
    <mergeCell ref="E2:F2"/>
    <mergeCell ref="A9:I9"/>
    <mergeCell ref="A2:A3"/>
    <mergeCell ref="B2:B3"/>
    <mergeCell ref="G2:G3"/>
    <mergeCell ref="H2:H3"/>
    <mergeCell ref="I2:I3"/>
  </mergeCells>
  <printOptions horizontalCentered="1"/>
  <pageMargins left="0.39" right="0.39" top="0.79" bottom="0.79" header="0.79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B9" sqref="B9"/>
    </sheetView>
  </sheetViews>
  <sheetFormatPr defaultColWidth="8.875" defaultRowHeight="14.25"/>
  <cols>
    <col min="1" max="1" width="7.625" style="0" customWidth="1"/>
    <col min="2" max="2" width="9.625" style="0" customWidth="1"/>
    <col min="3" max="7" width="8.625" style="0" customWidth="1"/>
    <col min="8" max="8" width="7.75390625" style="0" customWidth="1"/>
    <col min="9" max="9" width="7.125" style="0" customWidth="1"/>
    <col min="10" max="10" width="8.875" style="0" customWidth="1"/>
  </cols>
  <sheetData>
    <row r="1" spans="1:9" s="13" customFormat="1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s="14" customFormat="1" ht="27" customHeight="1">
      <c r="A2" s="3" t="s">
        <v>1</v>
      </c>
      <c r="B2" s="3" t="s">
        <v>2</v>
      </c>
      <c r="C2" s="3" t="s">
        <v>76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  <c r="J2" s="1"/>
    </row>
    <row r="3" spans="1:10" s="14" customFormat="1" ht="27" customHeight="1">
      <c r="A3" s="3"/>
      <c r="B3" s="3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  <c r="J3" s="1"/>
    </row>
    <row r="4" spans="1:9" s="15" customFormat="1" ht="33" customHeight="1">
      <c r="A4" s="4" t="s">
        <v>77</v>
      </c>
      <c r="B4" s="4" t="s">
        <v>78</v>
      </c>
      <c r="C4" s="5">
        <v>65</v>
      </c>
      <c r="D4" s="5">
        <f aca="true" t="shared" si="0" ref="D4:D6">C4*0.4</f>
        <v>26</v>
      </c>
      <c r="E4" s="5">
        <v>87.3</v>
      </c>
      <c r="F4" s="5">
        <f aca="true" t="shared" si="1" ref="F4:F6">E4*0.6</f>
        <v>52.379999999999995</v>
      </c>
      <c r="G4" s="5">
        <f aca="true" t="shared" si="2" ref="G4:G6">D4+F4</f>
        <v>78.38</v>
      </c>
      <c r="H4" s="6">
        <f>RANK(G4,G$4:G$6)</f>
        <v>1</v>
      </c>
      <c r="I4" s="11" t="s">
        <v>12</v>
      </c>
    </row>
    <row r="5" spans="1:9" s="15" customFormat="1" ht="33" customHeight="1">
      <c r="A5" s="4" t="s">
        <v>79</v>
      </c>
      <c r="B5" s="4" t="s">
        <v>78</v>
      </c>
      <c r="C5" s="5">
        <v>75</v>
      </c>
      <c r="D5" s="5">
        <f t="shared" si="0"/>
        <v>30</v>
      </c>
      <c r="E5" s="5">
        <v>76.7</v>
      </c>
      <c r="F5" s="5">
        <f t="shared" si="1"/>
        <v>46.02</v>
      </c>
      <c r="G5" s="5">
        <f t="shared" si="2"/>
        <v>76.02000000000001</v>
      </c>
      <c r="H5" s="6">
        <f>RANK(G5,G$4:G$6)</f>
        <v>2</v>
      </c>
      <c r="I5" s="5"/>
    </row>
    <row r="6" spans="1:9" s="15" customFormat="1" ht="33" customHeight="1">
      <c r="A6" s="4" t="s">
        <v>80</v>
      </c>
      <c r="B6" s="4" t="s">
        <v>78</v>
      </c>
      <c r="C6" s="5">
        <v>65</v>
      </c>
      <c r="D6" s="5">
        <f t="shared" si="0"/>
        <v>26</v>
      </c>
      <c r="E6" s="5">
        <v>79</v>
      </c>
      <c r="F6" s="5">
        <f t="shared" si="1"/>
        <v>47.4</v>
      </c>
      <c r="G6" s="5">
        <f t="shared" si="2"/>
        <v>73.4</v>
      </c>
      <c r="H6" s="6">
        <f>RANK(G6,G$4:G$6)</f>
        <v>3</v>
      </c>
      <c r="I6" s="5"/>
    </row>
    <row r="7" spans="1:9" s="12" customFormat="1" ht="33" customHeight="1">
      <c r="A7" s="16"/>
      <c r="B7" s="16"/>
      <c r="C7" s="16"/>
      <c r="D7" s="16"/>
      <c r="E7" s="16"/>
      <c r="F7" s="16"/>
      <c r="G7" s="16"/>
      <c r="H7" s="16"/>
      <c r="I7" s="16"/>
    </row>
    <row r="8" spans="1:9" s="12" customFormat="1" ht="84.75" customHeight="1">
      <c r="A8" s="8" t="s">
        <v>16</v>
      </c>
      <c r="B8" s="8"/>
      <c r="C8" s="8"/>
      <c r="D8" s="8"/>
      <c r="E8" s="8"/>
      <c r="F8" s="8"/>
      <c r="G8" s="8"/>
      <c r="H8" s="8"/>
      <c r="I8" s="8"/>
    </row>
    <row r="9" spans="1:9" s="12" customFormat="1" ht="24.75" customHeight="1">
      <c r="A9" s="9"/>
      <c r="B9" s="9"/>
      <c r="C9" s="9"/>
      <c r="D9" s="9"/>
      <c r="E9" s="9"/>
      <c r="F9" s="9"/>
      <c r="G9" s="9"/>
      <c r="H9" s="9"/>
      <c r="I9" s="9"/>
    </row>
    <row r="10" s="12" customFormat="1" ht="14.25"/>
    <row r="11" s="12" customFormat="1" ht="14.25"/>
    <row r="12" s="12" customFormat="1" ht="14.25"/>
    <row r="13" s="12" customFormat="1" ht="14.25"/>
    <row r="14" s="12" customFormat="1" ht="14.25"/>
    <row r="15" s="12" customFormat="1" ht="14.25"/>
    <row r="16" s="12" customFormat="1" ht="14.25"/>
    <row r="17" s="12" customFormat="1" ht="14.25"/>
    <row r="18" s="12" customFormat="1" ht="14.25"/>
    <row r="19" s="12" customFormat="1" ht="14.25"/>
    <row r="20" s="12" customFormat="1" ht="14.25"/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</sheetData>
  <sheetProtection/>
  <autoFilter ref="A3:I6">
    <sortState ref="A4:I9">
      <sortCondition sortBy="value" ref="H4:H9"/>
    </sortState>
  </autoFilter>
  <mergeCells count="9">
    <mergeCell ref="A1:I1"/>
    <mergeCell ref="C2:D2"/>
    <mergeCell ref="E2:F2"/>
    <mergeCell ref="A8:I8"/>
    <mergeCell ref="A2:A3"/>
    <mergeCell ref="B2:B3"/>
    <mergeCell ref="G2:G3"/>
    <mergeCell ref="H2:H3"/>
    <mergeCell ref="I2:I3"/>
  </mergeCells>
  <printOptions horizontalCentered="1"/>
  <pageMargins left="0.39" right="0.39" top="0.79" bottom="0.79" header="0.79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A7" sqref="A7:I8"/>
    </sheetView>
  </sheetViews>
  <sheetFormatPr defaultColWidth="8.875" defaultRowHeight="14.25"/>
  <cols>
    <col min="1" max="1" width="7.625" style="0" customWidth="1"/>
    <col min="2" max="2" width="8.25390625" style="0" customWidth="1"/>
    <col min="3" max="7" width="8.625" style="0" customWidth="1"/>
    <col min="8" max="8" width="7.75390625" style="0" customWidth="1"/>
    <col min="9" max="9" width="8.50390625" style="0" customWidth="1"/>
  </cols>
  <sheetData>
    <row r="1" spans="1:9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7" customHeight="1">
      <c r="A2" s="3" t="s">
        <v>1</v>
      </c>
      <c r="B2" s="3" t="s">
        <v>2</v>
      </c>
      <c r="C2" s="3" t="s">
        <v>81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</row>
    <row r="3" spans="1:9" s="1" customFormat="1" ht="27" customHeight="1">
      <c r="A3" s="3"/>
      <c r="B3" s="3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</row>
    <row r="4" spans="1:9" ht="30.75" customHeight="1">
      <c r="A4" s="4" t="s">
        <v>82</v>
      </c>
      <c r="B4" s="4" t="s">
        <v>83</v>
      </c>
      <c r="C4" s="5">
        <v>38.3</v>
      </c>
      <c r="D4" s="5">
        <f>C4*0.4</f>
        <v>15.32</v>
      </c>
      <c r="E4" s="5">
        <v>48.17</v>
      </c>
      <c r="F4" s="5">
        <f>E4*0.6</f>
        <v>28.902</v>
      </c>
      <c r="G4" s="5">
        <f>D4+F4</f>
        <v>44.222</v>
      </c>
      <c r="H4" s="6">
        <f>RANK(G4,G$4:G$5)</f>
        <v>1</v>
      </c>
      <c r="I4" s="11"/>
    </row>
    <row r="5" spans="1:9" ht="30.75" customHeight="1">
      <c r="A5" s="4" t="s">
        <v>84</v>
      </c>
      <c r="B5" s="4" t="s">
        <v>83</v>
      </c>
      <c r="C5" s="5">
        <v>37</v>
      </c>
      <c r="D5" s="5">
        <f>C5*0.4</f>
        <v>14.8</v>
      </c>
      <c r="E5" s="5">
        <v>41.83</v>
      </c>
      <c r="F5" s="5">
        <f>E5*0.6</f>
        <v>25.098</v>
      </c>
      <c r="G5" s="5">
        <f>D5+F5</f>
        <v>39.897999999999996</v>
      </c>
      <c r="H5" s="6">
        <f>RANK(G5,G$4:G$5)</f>
        <v>2</v>
      </c>
      <c r="I5" s="11"/>
    </row>
    <row r="6" spans="1:9" ht="36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ht="14.25" hidden="1">
      <c r="A7" s="8" t="s">
        <v>85</v>
      </c>
      <c r="B7" s="8"/>
      <c r="C7" s="8"/>
      <c r="D7" s="8"/>
      <c r="E7" s="8"/>
      <c r="F7" s="8"/>
      <c r="G7" s="8"/>
      <c r="H7" s="8"/>
      <c r="I7" s="8"/>
    </row>
    <row r="8" spans="1:9" ht="61.5" customHeight="1">
      <c r="A8" s="8"/>
      <c r="B8" s="8"/>
      <c r="C8" s="8"/>
      <c r="D8" s="8"/>
      <c r="E8" s="8"/>
      <c r="F8" s="8"/>
      <c r="G8" s="8"/>
      <c r="H8" s="8"/>
      <c r="I8" s="8"/>
    </row>
    <row r="9" spans="1:9" ht="14.25">
      <c r="A9" s="10"/>
      <c r="B9" s="10"/>
      <c r="C9" s="10"/>
      <c r="D9" s="10"/>
      <c r="E9" s="10"/>
      <c r="F9" s="10"/>
      <c r="G9" s="10"/>
      <c r="H9" s="10"/>
      <c r="I9" s="10"/>
    </row>
  </sheetData>
  <sheetProtection/>
  <autoFilter ref="A3:I5">
    <sortState ref="A4:I9">
      <sortCondition sortBy="value" ref="H4:H9"/>
    </sortState>
  </autoFilter>
  <mergeCells count="9">
    <mergeCell ref="A1:I1"/>
    <mergeCell ref="C2:D2"/>
    <mergeCell ref="E2:F2"/>
    <mergeCell ref="A2:A3"/>
    <mergeCell ref="B2:B3"/>
    <mergeCell ref="G2:G3"/>
    <mergeCell ref="H2:H3"/>
    <mergeCell ref="I2:I3"/>
    <mergeCell ref="A7:I8"/>
  </mergeCells>
  <printOptions horizontalCentered="1"/>
  <pageMargins left="0.39" right="0.39" top="0.79" bottom="0.79" header="0.79" footer="0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9" sqref="A9:I9"/>
    </sheetView>
  </sheetViews>
  <sheetFormatPr defaultColWidth="8.875" defaultRowHeight="14.25"/>
  <cols>
    <col min="1" max="1" width="7.625" style="0" customWidth="1"/>
    <col min="2" max="2" width="8.25390625" style="0" customWidth="1"/>
    <col min="3" max="7" width="8.625" style="0" customWidth="1"/>
    <col min="8" max="8" width="7.75390625" style="0" customWidth="1"/>
    <col min="9" max="9" width="8.50390625" style="0" customWidth="1"/>
  </cols>
  <sheetData>
    <row r="1" spans="1:9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7" customHeight="1">
      <c r="A2" s="3" t="s">
        <v>1</v>
      </c>
      <c r="B2" s="3" t="s">
        <v>2</v>
      </c>
      <c r="C2" s="3" t="s">
        <v>81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</row>
    <row r="3" spans="1:9" s="1" customFormat="1" ht="27" customHeight="1">
      <c r="A3" s="3"/>
      <c r="B3" s="3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</row>
    <row r="4" spans="1:9" ht="30.75" customHeight="1">
      <c r="A4" s="4" t="s">
        <v>86</v>
      </c>
      <c r="B4" s="4" t="s">
        <v>87</v>
      </c>
      <c r="C4" s="5">
        <v>68.33</v>
      </c>
      <c r="D4" s="5">
        <f aca="true" t="shared" si="0" ref="D4:D6">C4*0.4</f>
        <v>27.332</v>
      </c>
      <c r="E4" s="5">
        <v>86</v>
      </c>
      <c r="F4" s="5">
        <f aca="true" t="shared" si="1" ref="F4:F6">E4*0.6</f>
        <v>51.6</v>
      </c>
      <c r="G4" s="5">
        <f aca="true" t="shared" si="2" ref="G4:G6">D4+F4</f>
        <v>78.932</v>
      </c>
      <c r="H4" s="6">
        <f>RANK(G4,G$4:G$6)</f>
        <v>1</v>
      </c>
      <c r="I4" s="11" t="s">
        <v>12</v>
      </c>
    </row>
    <row r="5" spans="1:9" ht="30.75" customHeight="1">
      <c r="A5" s="4" t="s">
        <v>88</v>
      </c>
      <c r="B5" s="4" t="s">
        <v>87</v>
      </c>
      <c r="C5" s="5">
        <v>76.54</v>
      </c>
      <c r="D5" s="5">
        <f t="shared" si="0"/>
        <v>30.616000000000003</v>
      </c>
      <c r="E5" s="5">
        <v>69</v>
      </c>
      <c r="F5" s="5">
        <f t="shared" si="1"/>
        <v>41.4</v>
      </c>
      <c r="G5" s="5">
        <f t="shared" si="2"/>
        <v>72.016</v>
      </c>
      <c r="H5" s="6">
        <f>RANK(G5,G$4:G$6)</f>
        <v>2</v>
      </c>
      <c r="I5" s="11"/>
    </row>
    <row r="6" spans="1:9" ht="30.75" customHeight="1">
      <c r="A6" s="4" t="s">
        <v>89</v>
      </c>
      <c r="B6" s="4" t="s">
        <v>87</v>
      </c>
      <c r="C6" s="5">
        <v>69.49</v>
      </c>
      <c r="D6" s="5">
        <f t="shared" si="0"/>
        <v>27.796</v>
      </c>
      <c r="E6" s="5">
        <v>70</v>
      </c>
      <c r="F6" s="5">
        <f t="shared" si="1"/>
        <v>42</v>
      </c>
      <c r="G6" s="5">
        <f t="shared" si="2"/>
        <v>69.79599999999999</v>
      </c>
      <c r="H6" s="6">
        <f>RANK(G6,G$4:G$6)</f>
        <v>3</v>
      </c>
      <c r="I6" s="11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9.5" customHeight="1">
      <c r="A8" s="7"/>
      <c r="B8" s="7"/>
      <c r="C8" s="7"/>
      <c r="D8" s="7"/>
      <c r="E8" s="7"/>
      <c r="F8" s="7"/>
      <c r="G8" s="7"/>
      <c r="H8" s="7"/>
      <c r="I8" s="7"/>
    </row>
    <row r="9" spans="1:9" ht="96.75" customHeight="1">
      <c r="A9" s="8" t="s">
        <v>16</v>
      </c>
      <c r="B9" s="8"/>
      <c r="C9" s="8"/>
      <c r="D9" s="8"/>
      <c r="E9" s="8"/>
      <c r="F9" s="8"/>
      <c r="G9" s="8"/>
      <c r="H9" s="8"/>
      <c r="I9" s="8"/>
    </row>
    <row r="10" spans="1:9" ht="30.75" customHeight="1">
      <c r="A10" s="9"/>
      <c r="B10" s="9"/>
      <c r="C10" s="9"/>
      <c r="D10" s="9"/>
      <c r="E10" s="9"/>
      <c r="F10" s="9"/>
      <c r="G10" s="9"/>
      <c r="H10" s="9"/>
      <c r="I10" s="9"/>
    </row>
  </sheetData>
  <sheetProtection/>
  <autoFilter ref="A3:I6">
    <sortState ref="A4:I10">
      <sortCondition sortBy="value" ref="H4:H10"/>
    </sortState>
  </autoFilter>
  <mergeCells count="9">
    <mergeCell ref="A1:I1"/>
    <mergeCell ref="C2:D2"/>
    <mergeCell ref="E2:F2"/>
    <mergeCell ref="A9:I9"/>
    <mergeCell ref="A2:A3"/>
    <mergeCell ref="B2:B3"/>
    <mergeCell ref="G2:G3"/>
    <mergeCell ref="H2:H3"/>
    <mergeCell ref="I2:I3"/>
  </mergeCells>
  <printOptions horizontalCentered="1"/>
  <pageMargins left="0.39" right="0.39" top="0.79" bottom="0.79" header="0.79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8" sqref="A8:I8"/>
    </sheetView>
  </sheetViews>
  <sheetFormatPr defaultColWidth="8.875" defaultRowHeight="14.25"/>
  <cols>
    <col min="1" max="1" width="7.625" style="0" customWidth="1"/>
    <col min="2" max="2" width="8.25390625" style="0" customWidth="1"/>
    <col min="3" max="7" width="8.625" style="0" customWidth="1"/>
    <col min="8" max="8" width="7.75390625" style="0" customWidth="1"/>
    <col min="9" max="9" width="8.50390625" style="0" customWidth="1"/>
  </cols>
  <sheetData>
    <row r="1" spans="1:9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7" customHeight="1">
      <c r="A2" s="3" t="s">
        <v>1</v>
      </c>
      <c r="B2" s="3" t="s">
        <v>2</v>
      </c>
      <c r="C2" s="3" t="s">
        <v>81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</row>
    <row r="3" spans="1:9" s="1" customFormat="1" ht="27" customHeight="1">
      <c r="A3" s="3"/>
      <c r="B3" s="3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</row>
    <row r="4" spans="1:9" ht="30.75" customHeight="1">
      <c r="A4" s="4" t="s">
        <v>90</v>
      </c>
      <c r="B4" s="4" t="s">
        <v>91</v>
      </c>
      <c r="C4" s="5">
        <v>90.93</v>
      </c>
      <c r="D4" s="5">
        <f>C4*0.4</f>
        <v>36.37200000000001</v>
      </c>
      <c r="E4" s="5">
        <v>89</v>
      </c>
      <c r="F4" s="5">
        <f>E4*0.6</f>
        <v>53.4</v>
      </c>
      <c r="G4" s="5">
        <f>D4+F4</f>
        <v>89.772</v>
      </c>
      <c r="H4" s="6">
        <f>RANK(G4,G$4:G$6)</f>
        <v>1</v>
      </c>
      <c r="I4" s="11" t="s">
        <v>12</v>
      </c>
    </row>
    <row r="5" spans="1:9" ht="30.75" customHeight="1">
      <c r="A5" s="4" t="s">
        <v>92</v>
      </c>
      <c r="B5" s="4" t="s">
        <v>91</v>
      </c>
      <c r="C5" s="5">
        <v>90.6</v>
      </c>
      <c r="D5" s="5">
        <f aca="true" t="shared" si="0" ref="D4:D6">C5*0.4</f>
        <v>36.24</v>
      </c>
      <c r="E5" s="5">
        <v>85</v>
      </c>
      <c r="F5" s="5">
        <f aca="true" t="shared" si="1" ref="F4:F6">E5*0.6</f>
        <v>51</v>
      </c>
      <c r="G5" s="5">
        <f aca="true" t="shared" si="2" ref="G4:G6">D5+F5</f>
        <v>87.24000000000001</v>
      </c>
      <c r="H5" s="6">
        <f>RANK(G5,G$4:G$6)</f>
        <v>2</v>
      </c>
      <c r="I5" s="11"/>
    </row>
    <row r="6" spans="1:9" ht="30.75" customHeight="1">
      <c r="A6" s="4" t="s">
        <v>93</v>
      </c>
      <c r="B6" s="4" t="s">
        <v>91</v>
      </c>
      <c r="C6" s="5">
        <v>92.73</v>
      </c>
      <c r="D6" s="5">
        <f t="shared" si="0"/>
        <v>37.092000000000006</v>
      </c>
      <c r="E6" s="5">
        <v>80.67</v>
      </c>
      <c r="F6" s="5">
        <f t="shared" si="1"/>
        <v>48.402</v>
      </c>
      <c r="G6" s="5">
        <f t="shared" si="2"/>
        <v>85.494</v>
      </c>
      <c r="H6" s="6">
        <f>RANK(G6,G$4:G$6)</f>
        <v>3</v>
      </c>
      <c r="I6" s="11"/>
    </row>
    <row r="7" spans="1:9" ht="39" customHeight="1">
      <c r="A7" s="7"/>
      <c r="B7" s="7"/>
      <c r="C7" s="7"/>
      <c r="D7" s="7"/>
      <c r="E7" s="7"/>
      <c r="F7" s="7"/>
      <c r="G7" s="7"/>
      <c r="H7" s="7"/>
      <c r="I7" s="7"/>
    </row>
    <row r="8" spans="1:9" ht="93" customHeight="1">
      <c r="A8" s="8" t="s">
        <v>16</v>
      </c>
      <c r="B8" s="8"/>
      <c r="C8" s="8"/>
      <c r="D8" s="8"/>
      <c r="E8" s="8"/>
      <c r="F8" s="8"/>
      <c r="G8" s="8"/>
      <c r="H8" s="8"/>
      <c r="I8" s="8"/>
    </row>
    <row r="9" spans="1:9" ht="24" customHeight="1">
      <c r="A9" s="9"/>
      <c r="B9" s="9"/>
      <c r="C9" s="9"/>
      <c r="D9" s="9"/>
      <c r="E9" s="9"/>
      <c r="F9" s="9"/>
      <c r="G9" s="9"/>
      <c r="H9" s="9"/>
      <c r="I9" s="9"/>
    </row>
    <row r="10" spans="1:9" ht="14.25">
      <c r="A10" s="10"/>
      <c r="B10" s="10"/>
      <c r="C10" s="10"/>
      <c r="D10" s="10"/>
      <c r="E10" s="10"/>
      <c r="F10" s="10"/>
      <c r="G10" s="10"/>
      <c r="H10" s="10"/>
      <c r="I10" s="10"/>
    </row>
  </sheetData>
  <sheetProtection/>
  <autoFilter ref="A3:I6">
    <sortState ref="A4:I10">
      <sortCondition sortBy="value" ref="H4:H10"/>
    </sortState>
  </autoFilter>
  <mergeCells count="9">
    <mergeCell ref="A1:I1"/>
    <mergeCell ref="C2:D2"/>
    <mergeCell ref="E2:F2"/>
    <mergeCell ref="A8:I8"/>
    <mergeCell ref="A2:A3"/>
    <mergeCell ref="B2:B3"/>
    <mergeCell ref="G2:G3"/>
    <mergeCell ref="H2:H3"/>
    <mergeCell ref="I2:I3"/>
  </mergeCells>
  <printOptions horizontalCentered="1"/>
  <pageMargins left="0.39" right="0.39" top="0.79" bottom="0.79" header="0.79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4" sqref="A4"/>
    </sheetView>
  </sheetViews>
  <sheetFormatPr defaultColWidth="8.875" defaultRowHeight="14.25"/>
  <cols>
    <col min="1" max="1" width="7.625" style="0" customWidth="1"/>
    <col min="2" max="2" width="8.25390625" style="0" customWidth="1"/>
    <col min="3" max="7" width="8.625" style="0" customWidth="1"/>
    <col min="8" max="8" width="7.75390625" style="26" customWidth="1"/>
    <col min="9" max="9" width="8.50390625" style="26" customWidth="1"/>
    <col min="10" max="10" width="8.875" style="0" customWidth="1"/>
  </cols>
  <sheetData>
    <row r="1" spans="1:9" s="13" customFormat="1" ht="46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0" s="14" customFormat="1" ht="27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  <c r="J2" s="1"/>
    </row>
    <row r="3" spans="1:10" s="14" customFormat="1" ht="27" customHeight="1">
      <c r="A3" s="3"/>
      <c r="B3" s="3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  <c r="J3" s="1"/>
    </row>
    <row r="4" spans="1:9" s="15" customFormat="1" ht="28.5" customHeight="1">
      <c r="A4" s="17" t="s">
        <v>17</v>
      </c>
      <c r="B4" s="4" t="s">
        <v>18</v>
      </c>
      <c r="C4" s="17">
        <v>104</v>
      </c>
      <c r="D4" s="19">
        <f aca="true" t="shared" si="0" ref="D4:D9">C4/1.5*0.4</f>
        <v>27.733333333333334</v>
      </c>
      <c r="E4" s="19">
        <v>84.6</v>
      </c>
      <c r="F4" s="19">
        <f aca="true" t="shared" si="1" ref="F4:F9">E4*0.6</f>
        <v>50.76</v>
      </c>
      <c r="G4" s="19">
        <f aca="true" t="shared" si="2" ref="G4:G9">D4+F4</f>
        <v>78.49333333333334</v>
      </c>
      <c r="H4" s="24">
        <f>RANK(G4,G$4:G$9)</f>
        <v>1</v>
      </c>
      <c r="I4" s="11" t="s">
        <v>12</v>
      </c>
    </row>
    <row r="5" spans="1:9" s="15" customFormat="1" ht="28.5" customHeight="1">
      <c r="A5" s="17" t="s">
        <v>19</v>
      </c>
      <c r="B5" s="4" t="s">
        <v>18</v>
      </c>
      <c r="C5" s="17">
        <v>73</v>
      </c>
      <c r="D5" s="19">
        <f t="shared" si="0"/>
        <v>19.46666666666667</v>
      </c>
      <c r="E5" s="19">
        <v>93.6</v>
      </c>
      <c r="F5" s="19">
        <f t="shared" si="1"/>
        <v>56.16</v>
      </c>
      <c r="G5" s="19">
        <f t="shared" si="2"/>
        <v>75.62666666666667</v>
      </c>
      <c r="H5" s="24">
        <f>RANK(G5,G$4:G$9)</f>
        <v>2</v>
      </c>
      <c r="I5" s="11" t="s">
        <v>12</v>
      </c>
    </row>
    <row r="6" spans="1:9" s="15" customFormat="1" ht="28.5" customHeight="1">
      <c r="A6" s="17" t="s">
        <v>20</v>
      </c>
      <c r="B6" s="4" t="s">
        <v>18</v>
      </c>
      <c r="C6" s="17">
        <v>98</v>
      </c>
      <c r="D6" s="19">
        <f t="shared" si="0"/>
        <v>26.133333333333333</v>
      </c>
      <c r="E6" s="19">
        <v>78.2</v>
      </c>
      <c r="F6" s="19">
        <f t="shared" si="1"/>
        <v>46.92</v>
      </c>
      <c r="G6" s="19">
        <f t="shared" si="2"/>
        <v>73.05333333333334</v>
      </c>
      <c r="H6" s="24">
        <f>RANK(G6,G$4:G$9)</f>
        <v>3</v>
      </c>
      <c r="I6" s="11" t="s">
        <v>12</v>
      </c>
    </row>
    <row r="7" spans="1:9" s="15" customFormat="1" ht="28.5" customHeight="1">
      <c r="A7" s="17" t="s">
        <v>21</v>
      </c>
      <c r="B7" s="4" t="s">
        <v>18</v>
      </c>
      <c r="C7" s="17">
        <v>75</v>
      </c>
      <c r="D7" s="19">
        <f t="shared" si="0"/>
        <v>20</v>
      </c>
      <c r="E7" s="19">
        <v>88.2</v>
      </c>
      <c r="F7" s="19">
        <f t="shared" si="1"/>
        <v>52.92</v>
      </c>
      <c r="G7" s="19">
        <f t="shared" si="2"/>
        <v>72.92</v>
      </c>
      <c r="H7" s="24">
        <f>RANK(G7,G$4:G$9)</f>
        <v>4</v>
      </c>
      <c r="I7" s="11" t="s">
        <v>12</v>
      </c>
    </row>
    <row r="8" spans="1:9" s="15" customFormat="1" ht="28.5" customHeight="1">
      <c r="A8" s="17" t="s">
        <v>22</v>
      </c>
      <c r="B8" s="4" t="s">
        <v>18</v>
      </c>
      <c r="C8" s="17">
        <v>71</v>
      </c>
      <c r="D8" s="19">
        <f t="shared" si="0"/>
        <v>18.933333333333334</v>
      </c>
      <c r="E8" s="19">
        <v>88.6</v>
      </c>
      <c r="F8" s="19">
        <f t="shared" si="1"/>
        <v>53.16</v>
      </c>
      <c r="G8" s="19">
        <f t="shared" si="2"/>
        <v>72.09333333333333</v>
      </c>
      <c r="H8" s="24">
        <f>RANK(G8,G$4:G$9)</f>
        <v>5</v>
      </c>
      <c r="I8" s="11"/>
    </row>
    <row r="9" spans="1:9" s="15" customFormat="1" ht="28.5" customHeight="1">
      <c r="A9" s="17" t="s">
        <v>23</v>
      </c>
      <c r="B9" s="4" t="s">
        <v>18</v>
      </c>
      <c r="C9" s="17">
        <v>64</v>
      </c>
      <c r="D9" s="19">
        <f t="shared" si="0"/>
        <v>17.066666666666666</v>
      </c>
      <c r="E9" s="19">
        <v>81.8</v>
      </c>
      <c r="F9" s="19">
        <f t="shared" si="1"/>
        <v>49.08</v>
      </c>
      <c r="G9" s="19">
        <f t="shared" si="2"/>
        <v>66.14666666666666</v>
      </c>
      <c r="H9" s="24">
        <f>RANK(G9,G$4:G$9)</f>
        <v>6</v>
      </c>
      <c r="I9" s="11"/>
    </row>
    <row r="10" spans="1:9" s="12" customFormat="1" ht="21" customHeight="1">
      <c r="A10" s="16"/>
      <c r="B10" s="16"/>
      <c r="C10" s="16"/>
      <c r="D10" s="16"/>
      <c r="E10" s="16"/>
      <c r="F10" s="16"/>
      <c r="G10" s="16"/>
      <c r="H10" s="28"/>
      <c r="I10" s="28"/>
    </row>
    <row r="11" spans="1:9" s="12" customFormat="1" ht="14.25">
      <c r="A11" s="8" t="s">
        <v>16</v>
      </c>
      <c r="B11" s="8"/>
      <c r="C11" s="8"/>
      <c r="D11" s="8"/>
      <c r="E11" s="8"/>
      <c r="F11" s="8"/>
      <c r="G11" s="8"/>
      <c r="H11" s="8"/>
      <c r="I11" s="8"/>
    </row>
    <row r="12" spans="1:9" s="12" customFormat="1" ht="79.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8:9" s="12" customFormat="1" ht="14.25">
      <c r="H13" s="29"/>
      <c r="I13" s="29"/>
    </row>
    <row r="14" spans="8:9" s="12" customFormat="1" ht="14.25">
      <c r="H14" s="29"/>
      <c r="I14" s="29"/>
    </row>
    <row r="15" spans="8:9" s="12" customFormat="1" ht="14.25">
      <c r="H15" s="29"/>
      <c r="I15" s="29"/>
    </row>
    <row r="16" spans="8:9" s="12" customFormat="1" ht="14.25">
      <c r="H16" s="29"/>
      <c r="I16" s="29"/>
    </row>
    <row r="17" spans="8:9" s="12" customFormat="1" ht="14.25">
      <c r="H17" s="29"/>
      <c r="I17" s="29"/>
    </row>
    <row r="18" spans="8:9" s="12" customFormat="1" ht="14.25">
      <c r="H18" s="29"/>
      <c r="I18" s="29"/>
    </row>
    <row r="19" spans="8:9" s="12" customFormat="1" ht="14.25">
      <c r="H19" s="29"/>
      <c r="I19" s="29"/>
    </row>
    <row r="20" spans="8:9" s="12" customFormat="1" ht="14.25">
      <c r="H20" s="29"/>
      <c r="I20" s="29"/>
    </row>
    <row r="21" spans="8:9" s="12" customFormat="1" ht="14.25">
      <c r="H21" s="29"/>
      <c r="I21" s="29"/>
    </row>
    <row r="22" spans="8:9" s="12" customFormat="1" ht="14.25">
      <c r="H22" s="29"/>
      <c r="I22" s="29"/>
    </row>
    <row r="23" spans="8:9" s="12" customFormat="1" ht="14.25">
      <c r="H23" s="29"/>
      <c r="I23" s="29"/>
    </row>
  </sheetData>
  <sheetProtection/>
  <autoFilter ref="A3:I9">
    <sortState ref="A4:I23">
      <sortCondition sortBy="value" ref="H4:H23"/>
    </sortState>
  </autoFilter>
  <mergeCells count="9">
    <mergeCell ref="A1:I1"/>
    <mergeCell ref="C2:D2"/>
    <mergeCell ref="E2:F2"/>
    <mergeCell ref="A2:A3"/>
    <mergeCell ref="B2:B3"/>
    <mergeCell ref="G2:G3"/>
    <mergeCell ref="H2:H3"/>
    <mergeCell ref="I2:I3"/>
    <mergeCell ref="A11:I12"/>
  </mergeCells>
  <printOptions horizontalCentered="1"/>
  <pageMargins left="0.39" right="0.39" top="0.79" bottom="0.79" header="0.79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D11" sqref="D11"/>
    </sheetView>
  </sheetViews>
  <sheetFormatPr defaultColWidth="8.875" defaultRowHeight="14.25"/>
  <cols>
    <col min="1" max="1" width="7.625" style="0" customWidth="1"/>
    <col min="2" max="2" width="8.25390625" style="0" customWidth="1"/>
    <col min="3" max="7" width="8.625" style="0" customWidth="1"/>
    <col min="8" max="8" width="7.75390625" style="0" customWidth="1"/>
    <col min="9" max="9" width="8.50390625" style="0" customWidth="1"/>
    <col min="10" max="10" width="8.875" style="0" customWidth="1"/>
  </cols>
  <sheetData>
    <row r="1" spans="1:9" s="13" customFormat="1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s="14" customFormat="1" ht="27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  <c r="J2" s="1"/>
    </row>
    <row r="3" spans="1:10" s="14" customFormat="1" ht="27" customHeight="1">
      <c r="A3" s="3"/>
      <c r="B3" s="3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  <c r="J3" s="1"/>
    </row>
    <row r="4" spans="1:9" s="15" customFormat="1" ht="32.25" customHeight="1">
      <c r="A4" s="17" t="s">
        <v>24</v>
      </c>
      <c r="B4" s="4" t="s">
        <v>25</v>
      </c>
      <c r="C4" s="17">
        <v>130</v>
      </c>
      <c r="D4" s="18">
        <f aca="true" t="shared" si="0" ref="D4:D10">C4/1.5*0.4</f>
        <v>34.66666666666667</v>
      </c>
      <c r="E4" s="18">
        <v>97.6</v>
      </c>
      <c r="F4" s="18">
        <f aca="true" t="shared" si="1" ref="F4:F10">E4*0.6</f>
        <v>58.559999999999995</v>
      </c>
      <c r="G4" s="18">
        <f aca="true" t="shared" si="2" ref="G4:G10">D4+F4</f>
        <v>93.22666666666666</v>
      </c>
      <c r="H4" s="24">
        <f>RANK(G4,G$4:G$10)</f>
        <v>1</v>
      </c>
      <c r="I4" s="11" t="s">
        <v>12</v>
      </c>
    </row>
    <row r="5" spans="1:9" s="15" customFormat="1" ht="32.25" customHeight="1">
      <c r="A5" s="17" t="s">
        <v>26</v>
      </c>
      <c r="B5" s="4" t="s">
        <v>25</v>
      </c>
      <c r="C5" s="17">
        <v>126</v>
      </c>
      <c r="D5" s="18">
        <f t="shared" si="0"/>
        <v>33.6</v>
      </c>
      <c r="E5" s="18">
        <v>95.6</v>
      </c>
      <c r="F5" s="18">
        <f t="shared" si="1"/>
        <v>57.35999999999999</v>
      </c>
      <c r="G5" s="18">
        <f t="shared" si="2"/>
        <v>90.96</v>
      </c>
      <c r="H5" s="24">
        <f>RANK(G5,G$4:G$10)</f>
        <v>2</v>
      </c>
      <c r="I5" s="11" t="s">
        <v>12</v>
      </c>
    </row>
    <row r="6" spans="1:9" s="15" customFormat="1" ht="32.25" customHeight="1">
      <c r="A6" s="17" t="s">
        <v>27</v>
      </c>
      <c r="B6" s="4" t="s">
        <v>25</v>
      </c>
      <c r="C6" s="17">
        <v>127</v>
      </c>
      <c r="D6" s="18">
        <f t="shared" si="0"/>
        <v>33.86666666666667</v>
      </c>
      <c r="E6" s="18">
        <v>92.6</v>
      </c>
      <c r="F6" s="18">
        <f t="shared" si="1"/>
        <v>55.559999999999995</v>
      </c>
      <c r="G6" s="18">
        <f t="shared" si="2"/>
        <v>89.42666666666666</v>
      </c>
      <c r="H6" s="24">
        <f>RANK(G6,G$4:G$10)</f>
        <v>3</v>
      </c>
      <c r="I6" s="11" t="s">
        <v>12</v>
      </c>
    </row>
    <row r="7" spans="1:9" s="15" customFormat="1" ht="32.25" customHeight="1">
      <c r="A7" s="17" t="s">
        <v>28</v>
      </c>
      <c r="B7" s="4" t="s">
        <v>25</v>
      </c>
      <c r="C7" s="17">
        <v>135.5</v>
      </c>
      <c r="D7" s="18">
        <f t="shared" si="0"/>
        <v>36.13333333333333</v>
      </c>
      <c r="E7" s="18">
        <v>88</v>
      </c>
      <c r="F7" s="18">
        <f t="shared" si="1"/>
        <v>52.8</v>
      </c>
      <c r="G7" s="18">
        <f t="shared" si="2"/>
        <v>88.93333333333334</v>
      </c>
      <c r="H7" s="24">
        <f>RANK(G7,G$4:G$10)</f>
        <v>4</v>
      </c>
      <c r="I7" s="11" t="s">
        <v>12</v>
      </c>
    </row>
    <row r="8" spans="1:9" s="15" customFormat="1" ht="32.25" customHeight="1">
      <c r="A8" s="17" t="s">
        <v>29</v>
      </c>
      <c r="B8" s="4" t="s">
        <v>25</v>
      </c>
      <c r="C8" s="17">
        <v>123.5</v>
      </c>
      <c r="D8" s="18">
        <f t="shared" si="0"/>
        <v>32.93333333333333</v>
      </c>
      <c r="E8" s="18">
        <v>88.4</v>
      </c>
      <c r="F8" s="18">
        <f t="shared" si="1"/>
        <v>53.04</v>
      </c>
      <c r="G8" s="18">
        <f t="shared" si="2"/>
        <v>85.97333333333333</v>
      </c>
      <c r="H8" s="24">
        <f>RANK(G8,G$4:G$10)</f>
        <v>5</v>
      </c>
      <c r="I8" s="19"/>
    </row>
    <row r="9" spans="1:9" s="15" customFormat="1" ht="32.25" customHeight="1">
      <c r="A9" s="17" t="s">
        <v>30</v>
      </c>
      <c r="B9" s="4" t="s">
        <v>25</v>
      </c>
      <c r="C9" s="17">
        <v>125.5</v>
      </c>
      <c r="D9" s="18">
        <f t="shared" si="0"/>
        <v>33.46666666666667</v>
      </c>
      <c r="E9" s="18">
        <v>83.4</v>
      </c>
      <c r="F9" s="18">
        <f t="shared" si="1"/>
        <v>50.04</v>
      </c>
      <c r="G9" s="18">
        <f t="shared" si="2"/>
        <v>83.50666666666666</v>
      </c>
      <c r="H9" s="24">
        <f>RANK(G9,G$4:G$10)</f>
        <v>6</v>
      </c>
      <c r="I9" s="19"/>
    </row>
    <row r="10" spans="1:9" s="15" customFormat="1" ht="32.25" customHeight="1">
      <c r="A10" s="17" t="s">
        <v>31</v>
      </c>
      <c r="B10" s="4" t="s">
        <v>25</v>
      </c>
      <c r="C10" s="17">
        <v>112.5</v>
      </c>
      <c r="D10" s="18">
        <f t="shared" si="0"/>
        <v>30</v>
      </c>
      <c r="E10" s="18">
        <v>79.2</v>
      </c>
      <c r="F10" s="18">
        <f t="shared" si="1"/>
        <v>47.52</v>
      </c>
      <c r="G10" s="18">
        <f t="shared" si="2"/>
        <v>77.52000000000001</v>
      </c>
      <c r="H10" s="24">
        <f>RANK(G10,G$4:G$10)</f>
        <v>7</v>
      </c>
      <c r="I10" s="19"/>
    </row>
    <row r="11" s="12" customFormat="1" ht="22.5" customHeight="1"/>
    <row r="12" spans="1:11" s="12" customFormat="1" ht="14.25">
      <c r="A12" s="8" t="s">
        <v>16</v>
      </c>
      <c r="B12" s="8"/>
      <c r="C12" s="8"/>
      <c r="D12" s="8"/>
      <c r="E12" s="8"/>
      <c r="F12" s="8"/>
      <c r="G12" s="8"/>
      <c r="H12" s="8"/>
      <c r="I12" s="8"/>
      <c r="K12" s="25"/>
    </row>
    <row r="13" spans="1:9" s="12" customFormat="1" ht="66.75" customHeight="1">
      <c r="A13" s="8"/>
      <c r="B13" s="8"/>
      <c r="C13" s="8"/>
      <c r="D13" s="8"/>
      <c r="E13" s="8"/>
      <c r="F13" s="8"/>
      <c r="G13" s="8"/>
      <c r="H13" s="8"/>
      <c r="I13" s="8"/>
    </row>
    <row r="14" s="12" customFormat="1" ht="14.25"/>
    <row r="15" s="12" customFormat="1" ht="14.25"/>
    <row r="16" s="12" customFormat="1" ht="14.25"/>
    <row r="17" s="12" customFormat="1" ht="14.25"/>
    <row r="18" s="12" customFormat="1" ht="14.25"/>
    <row r="19" s="12" customFormat="1" ht="14.25"/>
    <row r="20" s="12" customFormat="1" ht="14.25"/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</sheetData>
  <sheetProtection/>
  <autoFilter ref="A3:I10">
    <sortState ref="A4:I13">
      <sortCondition sortBy="value" ref="H4:H13"/>
    </sortState>
  </autoFilter>
  <mergeCells count="9">
    <mergeCell ref="A1:I1"/>
    <mergeCell ref="C2:D2"/>
    <mergeCell ref="E2:F2"/>
    <mergeCell ref="A2:A3"/>
    <mergeCell ref="B2:B3"/>
    <mergeCell ref="G2:G3"/>
    <mergeCell ref="H2:H3"/>
    <mergeCell ref="I2:I3"/>
    <mergeCell ref="A12:I13"/>
  </mergeCells>
  <printOptions horizontalCentered="1"/>
  <pageMargins left="0.39" right="0.39" top="0.79" bottom="0.79" header="0.79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C10" sqref="C10"/>
    </sheetView>
  </sheetViews>
  <sheetFormatPr defaultColWidth="8.875" defaultRowHeight="14.25"/>
  <cols>
    <col min="1" max="1" width="7.625" style="0" customWidth="1"/>
    <col min="2" max="2" width="8.25390625" style="0" customWidth="1"/>
    <col min="3" max="7" width="8.625" style="0" customWidth="1"/>
    <col min="8" max="8" width="7.75390625" style="0" customWidth="1"/>
    <col min="9" max="9" width="8.50390625" style="0" customWidth="1"/>
    <col min="10" max="10" width="8.875" style="0" customWidth="1"/>
  </cols>
  <sheetData>
    <row r="1" spans="1:9" s="13" customFormat="1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s="14" customFormat="1" ht="27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  <c r="J2" s="1"/>
    </row>
    <row r="3" spans="1:10" s="14" customFormat="1" ht="27" customHeight="1">
      <c r="A3" s="3"/>
      <c r="B3" s="3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  <c r="J3" s="1"/>
    </row>
    <row r="4" spans="1:9" s="15" customFormat="1" ht="30" customHeight="1">
      <c r="A4" s="17" t="s">
        <v>32</v>
      </c>
      <c r="B4" s="4" t="s">
        <v>33</v>
      </c>
      <c r="C4" s="17">
        <v>65</v>
      </c>
      <c r="D4" s="18">
        <f aca="true" t="shared" si="0" ref="D4:D12">C4*0.4</f>
        <v>26</v>
      </c>
      <c r="E4" s="18">
        <v>93.2</v>
      </c>
      <c r="F4" s="18">
        <f aca="true" t="shared" si="1" ref="F4:F12">E4*0.6</f>
        <v>55.92</v>
      </c>
      <c r="G4" s="18">
        <f aca="true" t="shared" si="2" ref="G4:G12">D4+F4</f>
        <v>81.92</v>
      </c>
      <c r="H4" s="24">
        <f>RANK(G4,G$4:G$12)</f>
        <v>1</v>
      </c>
      <c r="I4" s="11" t="s">
        <v>12</v>
      </c>
    </row>
    <row r="5" spans="1:9" s="15" customFormat="1" ht="30" customHeight="1">
      <c r="A5" s="17" t="s">
        <v>34</v>
      </c>
      <c r="B5" s="4" t="s">
        <v>33</v>
      </c>
      <c r="C5" s="17">
        <v>70</v>
      </c>
      <c r="D5" s="18">
        <f t="shared" si="0"/>
        <v>28</v>
      </c>
      <c r="E5" s="18">
        <v>85</v>
      </c>
      <c r="F5" s="18">
        <f t="shared" si="1"/>
        <v>51</v>
      </c>
      <c r="G5" s="18">
        <f t="shared" si="2"/>
        <v>79</v>
      </c>
      <c r="H5" s="24">
        <f>RANK(G5,G$4:G$12)</f>
        <v>2</v>
      </c>
      <c r="I5" s="11" t="s">
        <v>12</v>
      </c>
    </row>
    <row r="6" spans="1:9" s="15" customFormat="1" ht="30" customHeight="1">
      <c r="A6" s="21" t="s">
        <v>35</v>
      </c>
      <c r="B6" s="4" t="s">
        <v>33</v>
      </c>
      <c r="C6" s="17">
        <v>61</v>
      </c>
      <c r="D6" s="18">
        <f t="shared" si="0"/>
        <v>24.400000000000002</v>
      </c>
      <c r="E6" s="18">
        <v>90.2</v>
      </c>
      <c r="F6" s="18">
        <f t="shared" si="1"/>
        <v>54.12</v>
      </c>
      <c r="G6" s="18">
        <f t="shared" si="2"/>
        <v>78.52</v>
      </c>
      <c r="H6" s="24">
        <f>RANK(G6,G$4:G$12)</f>
        <v>3</v>
      </c>
      <c r="I6" s="11" t="s">
        <v>12</v>
      </c>
    </row>
    <row r="7" spans="1:9" s="15" customFormat="1" ht="30" customHeight="1">
      <c r="A7" s="17" t="s">
        <v>36</v>
      </c>
      <c r="B7" s="4" t="s">
        <v>33</v>
      </c>
      <c r="C7" s="17">
        <v>66</v>
      </c>
      <c r="D7" s="18">
        <f t="shared" si="0"/>
        <v>26.400000000000002</v>
      </c>
      <c r="E7" s="18">
        <v>86.8</v>
      </c>
      <c r="F7" s="18">
        <f t="shared" si="1"/>
        <v>52.08</v>
      </c>
      <c r="G7" s="18">
        <f t="shared" si="2"/>
        <v>78.48</v>
      </c>
      <c r="H7" s="24">
        <f>RANK(G7,G$4:G$12)</f>
        <v>4</v>
      </c>
      <c r="I7" s="11"/>
    </row>
    <row r="8" spans="1:9" s="15" customFormat="1" ht="30" customHeight="1">
      <c r="A8" s="17" t="s">
        <v>37</v>
      </c>
      <c r="B8" s="4" t="s">
        <v>33</v>
      </c>
      <c r="C8" s="17">
        <v>56</v>
      </c>
      <c r="D8" s="18">
        <f t="shared" si="0"/>
        <v>22.400000000000002</v>
      </c>
      <c r="E8" s="18">
        <v>92.4</v>
      </c>
      <c r="F8" s="18">
        <f t="shared" si="1"/>
        <v>55.440000000000005</v>
      </c>
      <c r="G8" s="18">
        <f t="shared" si="2"/>
        <v>77.84</v>
      </c>
      <c r="H8" s="24">
        <f>RANK(G8,G$4:G$12)</f>
        <v>5</v>
      </c>
      <c r="I8" s="11"/>
    </row>
    <row r="9" spans="1:9" s="15" customFormat="1" ht="30" customHeight="1">
      <c r="A9" s="17" t="s">
        <v>38</v>
      </c>
      <c r="B9" s="4" t="s">
        <v>33</v>
      </c>
      <c r="C9" s="17">
        <v>72</v>
      </c>
      <c r="D9" s="18">
        <f t="shared" si="0"/>
        <v>28.8</v>
      </c>
      <c r="E9" s="18">
        <v>81.6</v>
      </c>
      <c r="F9" s="18">
        <f t="shared" si="1"/>
        <v>48.959999999999994</v>
      </c>
      <c r="G9" s="18">
        <f t="shared" si="2"/>
        <v>77.75999999999999</v>
      </c>
      <c r="H9" s="24">
        <f>RANK(G9,G$4:G$12)</f>
        <v>6</v>
      </c>
      <c r="I9" s="11"/>
    </row>
    <row r="10" spans="1:9" s="15" customFormat="1" ht="30" customHeight="1">
      <c r="A10" s="17" t="s">
        <v>39</v>
      </c>
      <c r="B10" s="4" t="s">
        <v>33</v>
      </c>
      <c r="C10" s="17">
        <v>58</v>
      </c>
      <c r="D10" s="18">
        <f t="shared" si="0"/>
        <v>23.200000000000003</v>
      </c>
      <c r="E10" s="18">
        <v>83</v>
      </c>
      <c r="F10" s="18">
        <f t="shared" si="1"/>
        <v>49.8</v>
      </c>
      <c r="G10" s="18">
        <f t="shared" si="2"/>
        <v>73</v>
      </c>
      <c r="H10" s="24">
        <f>RANK(G10,G$4:G$12)</f>
        <v>7</v>
      </c>
      <c r="I10" s="11"/>
    </row>
    <row r="11" spans="1:9" s="12" customFormat="1" ht="30" customHeight="1">
      <c r="A11" s="17" t="s">
        <v>40</v>
      </c>
      <c r="B11" s="4" t="s">
        <v>33</v>
      </c>
      <c r="C11" s="17">
        <v>59</v>
      </c>
      <c r="D11" s="18">
        <f t="shared" si="0"/>
        <v>23.6</v>
      </c>
      <c r="E11" s="18">
        <v>77</v>
      </c>
      <c r="F11" s="18">
        <f t="shared" si="1"/>
        <v>46.199999999999996</v>
      </c>
      <c r="G11" s="18">
        <f t="shared" si="2"/>
        <v>69.8</v>
      </c>
      <c r="H11" s="24">
        <f>RANK(G11,G$4:G$12)</f>
        <v>8</v>
      </c>
      <c r="I11" s="11"/>
    </row>
    <row r="12" spans="1:9" s="12" customFormat="1" ht="30" customHeight="1">
      <c r="A12" s="17" t="s">
        <v>41</v>
      </c>
      <c r="B12" s="4" t="s">
        <v>33</v>
      </c>
      <c r="C12" s="17">
        <v>69</v>
      </c>
      <c r="D12" s="18">
        <f t="shared" si="0"/>
        <v>27.6</v>
      </c>
      <c r="E12" s="18">
        <v>60.8</v>
      </c>
      <c r="F12" s="18">
        <f t="shared" si="1"/>
        <v>36.48</v>
      </c>
      <c r="G12" s="18">
        <f t="shared" si="2"/>
        <v>64.08</v>
      </c>
      <c r="H12" s="24">
        <f>RANK(G12,G$4:G$12)</f>
        <v>9</v>
      </c>
      <c r="I12" s="11"/>
    </row>
    <row r="13" s="12" customFormat="1" ht="21" customHeight="1"/>
    <row r="14" s="12" customFormat="1" ht="6.75" customHeight="1"/>
    <row r="15" s="12" customFormat="1" ht="14.25" hidden="1"/>
    <row r="16" spans="1:9" s="12" customFormat="1" ht="14.25">
      <c r="A16" s="8" t="s">
        <v>16</v>
      </c>
      <c r="B16" s="8"/>
      <c r="C16" s="8"/>
      <c r="D16" s="8"/>
      <c r="E16" s="8"/>
      <c r="F16" s="8"/>
      <c r="G16" s="8"/>
      <c r="H16" s="8"/>
      <c r="I16" s="8"/>
    </row>
    <row r="17" spans="1:9" s="12" customFormat="1" ht="66.75" customHeight="1">
      <c r="A17" s="8"/>
      <c r="B17" s="8"/>
      <c r="C17" s="8"/>
      <c r="D17" s="8"/>
      <c r="E17" s="8"/>
      <c r="F17" s="8"/>
      <c r="G17" s="8"/>
      <c r="H17" s="8"/>
      <c r="I17" s="8"/>
    </row>
    <row r="18" s="12" customFormat="1" ht="14.25"/>
    <row r="19" s="12" customFormat="1" ht="14.25"/>
    <row r="20" s="12" customFormat="1" ht="14.25"/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14.25"/>
    <row r="35" s="12" customFormat="1" ht="14.25"/>
    <row r="36" s="12" customFormat="1" ht="14.25"/>
  </sheetData>
  <sheetProtection/>
  <autoFilter ref="A3:I12">
    <sortState ref="A4:I17">
      <sortCondition sortBy="value" ref="H4:H17"/>
    </sortState>
  </autoFilter>
  <mergeCells count="9">
    <mergeCell ref="A1:I1"/>
    <mergeCell ref="C2:D2"/>
    <mergeCell ref="E2:F2"/>
    <mergeCell ref="A2:A3"/>
    <mergeCell ref="B2:B3"/>
    <mergeCell ref="G2:G3"/>
    <mergeCell ref="H2:H3"/>
    <mergeCell ref="I2:I3"/>
    <mergeCell ref="A16:I17"/>
  </mergeCells>
  <printOptions horizontalCentered="1"/>
  <pageMargins left="0.39" right="0.39" top="0.79" bottom="0.79" header="0.79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7" sqref="A7:I8"/>
    </sheetView>
  </sheetViews>
  <sheetFormatPr defaultColWidth="8.875" defaultRowHeight="14.25"/>
  <cols>
    <col min="1" max="1" width="7.625" style="0" customWidth="1"/>
    <col min="2" max="2" width="8.25390625" style="0" customWidth="1"/>
    <col min="3" max="7" width="8.625" style="0" customWidth="1"/>
    <col min="8" max="8" width="7.75390625" style="0" customWidth="1"/>
    <col min="9" max="9" width="8.50390625" style="0" customWidth="1"/>
    <col min="10" max="10" width="8.875" style="0" customWidth="1"/>
  </cols>
  <sheetData>
    <row r="1" spans="1:9" s="13" customFormat="1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s="14" customFormat="1" ht="27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  <c r="J2" s="1"/>
    </row>
    <row r="3" spans="1:10" s="14" customFormat="1" ht="27" customHeight="1">
      <c r="A3" s="3"/>
      <c r="B3" s="3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  <c r="J3" s="1"/>
    </row>
    <row r="4" spans="1:9" s="15" customFormat="1" ht="33" customHeight="1">
      <c r="A4" s="17" t="s">
        <v>42</v>
      </c>
      <c r="B4" s="4" t="s">
        <v>43</v>
      </c>
      <c r="C4" s="18">
        <v>62</v>
      </c>
      <c r="D4" s="18">
        <f>C4*0.4</f>
        <v>24.8</v>
      </c>
      <c r="E4" s="18">
        <v>91.8</v>
      </c>
      <c r="F4" s="18">
        <f>E4*0.6</f>
        <v>55.08</v>
      </c>
      <c r="G4" s="18">
        <f>D4+F4</f>
        <v>79.88</v>
      </c>
      <c r="H4" s="4">
        <f>RANK(G4,G$4:G$5)</f>
        <v>1</v>
      </c>
      <c r="I4" s="11" t="s">
        <v>12</v>
      </c>
    </row>
    <row r="5" spans="1:9" s="15" customFormat="1" ht="33" customHeight="1">
      <c r="A5" s="17" t="s">
        <v>44</v>
      </c>
      <c r="B5" s="4" t="s">
        <v>43</v>
      </c>
      <c r="C5" s="18">
        <v>58</v>
      </c>
      <c r="D5" s="18">
        <f>C5*0.4</f>
        <v>23.200000000000003</v>
      </c>
      <c r="E5" s="18">
        <v>82.2</v>
      </c>
      <c r="F5" s="18">
        <f>E5*0.6</f>
        <v>49.32</v>
      </c>
      <c r="G5" s="18">
        <f>D5+F5</f>
        <v>72.52000000000001</v>
      </c>
      <c r="H5" s="4">
        <f>RANK(G5,G$4:G$5)</f>
        <v>2</v>
      </c>
      <c r="I5" s="11" t="s">
        <v>12</v>
      </c>
    </row>
    <row r="6" s="12" customFormat="1" ht="18" customHeight="1"/>
    <row r="7" spans="1:9" s="12" customFormat="1" ht="14.25">
      <c r="A7" s="8" t="s">
        <v>16</v>
      </c>
      <c r="B7" s="8"/>
      <c r="C7" s="8"/>
      <c r="D7" s="8"/>
      <c r="E7" s="8"/>
      <c r="F7" s="8"/>
      <c r="G7" s="8"/>
      <c r="H7" s="8"/>
      <c r="I7" s="8"/>
    </row>
    <row r="8" spans="1:9" s="12" customFormat="1" ht="63" customHeight="1">
      <c r="A8" s="8"/>
      <c r="B8" s="8"/>
      <c r="C8" s="8"/>
      <c r="D8" s="8"/>
      <c r="E8" s="8"/>
      <c r="F8" s="8"/>
      <c r="G8" s="8"/>
      <c r="H8" s="8"/>
      <c r="I8" s="8"/>
    </row>
    <row r="9" spans="1:9" s="12" customFormat="1" ht="14.25">
      <c r="A9" s="16"/>
      <c r="B9" s="16"/>
      <c r="C9" s="16"/>
      <c r="D9" s="16"/>
      <c r="E9" s="16"/>
      <c r="F9" s="16"/>
      <c r="G9" s="16"/>
      <c r="H9" s="16"/>
      <c r="I9" s="16"/>
    </row>
    <row r="10" spans="1:9" s="12" customFormat="1" ht="14.25">
      <c r="A10" s="16"/>
      <c r="B10" s="16"/>
      <c r="C10" s="16"/>
      <c r="D10" s="16"/>
      <c r="E10" s="16"/>
      <c r="F10" s="16"/>
      <c r="G10" s="16"/>
      <c r="H10" s="16"/>
      <c r="I10" s="16"/>
    </row>
    <row r="11" s="12" customFormat="1" ht="14.25"/>
    <row r="12" s="12" customFormat="1" ht="14.25"/>
    <row r="13" s="12" customFormat="1" ht="14.25"/>
    <row r="14" s="12" customFormat="1" ht="14.25"/>
    <row r="15" s="12" customFormat="1" ht="14.25"/>
    <row r="16" s="12" customFormat="1" ht="14.25"/>
    <row r="17" s="12" customFormat="1" ht="14.25"/>
    <row r="18" s="12" customFormat="1" ht="14.25"/>
    <row r="19" s="12" customFormat="1" ht="14.25"/>
    <row r="20" s="12" customFormat="1" ht="14.25"/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</sheetData>
  <sheetProtection/>
  <autoFilter ref="A3:I5"/>
  <mergeCells count="9">
    <mergeCell ref="A1:I1"/>
    <mergeCell ref="C2:D2"/>
    <mergeCell ref="E2:F2"/>
    <mergeCell ref="A2:A3"/>
    <mergeCell ref="B2:B3"/>
    <mergeCell ref="G2:G3"/>
    <mergeCell ref="H2:H3"/>
    <mergeCell ref="I2:I3"/>
    <mergeCell ref="A7:I8"/>
  </mergeCells>
  <printOptions horizontalCentered="1"/>
  <pageMargins left="0.39" right="0.39" top="0.79" bottom="0.79" header="0.79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9" sqref="A9:I9"/>
    </sheetView>
  </sheetViews>
  <sheetFormatPr defaultColWidth="8.875" defaultRowHeight="14.25"/>
  <cols>
    <col min="1" max="1" width="7.625" style="0" customWidth="1"/>
    <col min="2" max="2" width="8.25390625" style="0" customWidth="1"/>
    <col min="3" max="7" width="8.625" style="0" customWidth="1"/>
    <col min="8" max="8" width="7.75390625" style="0" customWidth="1"/>
    <col min="9" max="9" width="8.50390625" style="0" customWidth="1"/>
    <col min="10" max="10" width="8.875" style="0" customWidth="1"/>
  </cols>
  <sheetData>
    <row r="1" spans="1:9" s="13" customFormat="1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s="14" customFormat="1" ht="27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  <c r="J2" s="1"/>
    </row>
    <row r="3" spans="1:10" s="14" customFormat="1" ht="27" customHeight="1">
      <c r="A3" s="3"/>
      <c r="B3" s="3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  <c r="J3" s="1"/>
    </row>
    <row r="4" spans="1:9" s="15" customFormat="1" ht="33" customHeight="1">
      <c r="A4" s="17" t="s">
        <v>45</v>
      </c>
      <c r="B4" s="4" t="s">
        <v>46</v>
      </c>
      <c r="C4" s="17">
        <v>59</v>
      </c>
      <c r="D4" s="18">
        <f aca="true" t="shared" si="0" ref="D4:D7">C4*0.4</f>
        <v>23.6</v>
      </c>
      <c r="E4" s="18">
        <v>90.4</v>
      </c>
      <c r="F4" s="18">
        <f aca="true" t="shared" si="1" ref="F4:F7">E4*0.6</f>
        <v>54.24</v>
      </c>
      <c r="G4" s="18">
        <f aca="true" t="shared" si="2" ref="G4:G7">D4+F4</f>
        <v>77.84</v>
      </c>
      <c r="H4" s="4">
        <f>RANK(G4,G$4:G$7)</f>
        <v>1</v>
      </c>
      <c r="I4" s="11" t="s">
        <v>12</v>
      </c>
    </row>
    <row r="5" spans="1:9" s="15" customFormat="1" ht="33" customHeight="1">
      <c r="A5" s="17" t="s">
        <v>47</v>
      </c>
      <c r="B5" s="4" t="s">
        <v>46</v>
      </c>
      <c r="C5" s="17">
        <v>55</v>
      </c>
      <c r="D5" s="18">
        <f t="shared" si="0"/>
        <v>22</v>
      </c>
      <c r="E5" s="18">
        <v>85.2</v>
      </c>
      <c r="F5" s="18">
        <f t="shared" si="1"/>
        <v>51.12</v>
      </c>
      <c r="G5" s="18">
        <f t="shared" si="2"/>
        <v>73.12</v>
      </c>
      <c r="H5" s="4">
        <f>RANK(G5,G$4:G$7)</f>
        <v>2</v>
      </c>
      <c r="I5" s="11" t="s">
        <v>12</v>
      </c>
    </row>
    <row r="6" spans="1:9" s="15" customFormat="1" ht="33" customHeight="1">
      <c r="A6" s="17" t="s">
        <v>48</v>
      </c>
      <c r="B6" s="4" t="s">
        <v>46</v>
      </c>
      <c r="C6" s="17">
        <v>47</v>
      </c>
      <c r="D6" s="18">
        <f t="shared" si="0"/>
        <v>18.8</v>
      </c>
      <c r="E6" s="22">
        <v>85.4</v>
      </c>
      <c r="F6" s="18">
        <f t="shared" si="1"/>
        <v>51.24</v>
      </c>
      <c r="G6" s="18">
        <f t="shared" si="2"/>
        <v>70.04</v>
      </c>
      <c r="H6" s="4">
        <f>RANK(G6,G$4:G$7)</f>
        <v>3</v>
      </c>
      <c r="I6" s="23"/>
    </row>
    <row r="7" spans="1:9" s="15" customFormat="1" ht="33" customHeight="1">
      <c r="A7" s="17" t="s">
        <v>49</v>
      </c>
      <c r="B7" s="4" t="s">
        <v>46</v>
      </c>
      <c r="C7" s="17">
        <v>58</v>
      </c>
      <c r="D7" s="18">
        <f t="shared" si="0"/>
        <v>23.200000000000003</v>
      </c>
      <c r="E7" s="18">
        <v>68</v>
      </c>
      <c r="F7" s="18">
        <f t="shared" si="1"/>
        <v>40.8</v>
      </c>
      <c r="G7" s="18">
        <f t="shared" si="2"/>
        <v>64</v>
      </c>
      <c r="H7" s="4">
        <f>RANK(G7,G$4:G$7)</f>
        <v>4</v>
      </c>
      <c r="I7" s="23"/>
    </row>
    <row r="8" s="12" customFormat="1" ht="57.75" customHeight="1"/>
    <row r="9" spans="1:9" s="12" customFormat="1" ht="78.75" customHeight="1">
      <c r="A9" s="8" t="s">
        <v>16</v>
      </c>
      <c r="B9" s="8"/>
      <c r="C9" s="8"/>
      <c r="D9" s="8"/>
      <c r="E9" s="8"/>
      <c r="F9" s="8"/>
      <c r="G9" s="8"/>
      <c r="H9" s="8"/>
      <c r="I9" s="8"/>
    </row>
    <row r="10" spans="1:9" s="12" customFormat="1" ht="24" customHeight="1">
      <c r="A10" s="20"/>
      <c r="B10" s="20"/>
      <c r="C10" s="20"/>
      <c r="D10" s="20"/>
      <c r="E10" s="20"/>
      <c r="F10" s="20"/>
      <c r="G10" s="20"/>
      <c r="H10" s="20"/>
      <c r="I10" s="16"/>
    </row>
    <row r="11" s="12" customFormat="1" ht="14.25"/>
    <row r="12" s="12" customFormat="1" ht="14.25"/>
    <row r="13" s="12" customFormat="1" ht="14.25"/>
    <row r="14" s="12" customFormat="1" ht="14.25"/>
    <row r="15" s="12" customFormat="1" ht="14.25"/>
    <row r="16" s="12" customFormat="1" ht="14.25"/>
    <row r="17" s="12" customFormat="1" ht="14.25"/>
    <row r="18" s="12" customFormat="1" ht="14.25"/>
    <row r="19" s="12" customFormat="1" ht="14.25"/>
    <row r="20" s="12" customFormat="1" ht="14.25"/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</sheetData>
  <sheetProtection/>
  <autoFilter ref="A3:I7">
    <sortState ref="A4:I10">
      <sortCondition sortBy="value" ref="H4:H10"/>
    </sortState>
  </autoFilter>
  <mergeCells count="9">
    <mergeCell ref="A1:I1"/>
    <mergeCell ref="C2:D2"/>
    <mergeCell ref="E2:F2"/>
    <mergeCell ref="A9:I9"/>
    <mergeCell ref="A2:A3"/>
    <mergeCell ref="B2:B3"/>
    <mergeCell ref="G2:G3"/>
    <mergeCell ref="H2:H3"/>
    <mergeCell ref="I2:I3"/>
  </mergeCells>
  <printOptions horizontalCentered="1"/>
  <pageMargins left="0.39" right="0.39" top="0.79" bottom="0.79" header="0.79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4" sqref="A14:I15"/>
    </sheetView>
  </sheetViews>
  <sheetFormatPr defaultColWidth="8.875" defaultRowHeight="14.25"/>
  <cols>
    <col min="1" max="1" width="7.625" style="0" customWidth="1"/>
    <col min="2" max="2" width="8.25390625" style="0" customWidth="1"/>
    <col min="3" max="7" width="8.625" style="0" customWidth="1"/>
    <col min="8" max="8" width="7.75390625" style="0" customWidth="1"/>
    <col min="9" max="9" width="8.50390625" style="0" customWidth="1"/>
    <col min="10" max="10" width="8.875" style="0" customWidth="1"/>
  </cols>
  <sheetData>
    <row r="1" spans="1:9" s="13" customFormat="1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s="14" customFormat="1" ht="27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  <c r="J2" s="1"/>
    </row>
    <row r="3" spans="1:10" s="14" customFormat="1" ht="27" customHeight="1">
      <c r="A3" s="3"/>
      <c r="B3" s="3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  <c r="J3" s="1"/>
    </row>
    <row r="4" spans="1:9" s="15" customFormat="1" ht="30.75" customHeight="1">
      <c r="A4" s="17" t="s">
        <v>50</v>
      </c>
      <c r="B4" s="4" t="s">
        <v>51</v>
      </c>
      <c r="C4" s="17">
        <v>73</v>
      </c>
      <c r="D4" s="19">
        <f aca="true" t="shared" si="0" ref="D4:D11">C4*0.4</f>
        <v>29.200000000000003</v>
      </c>
      <c r="E4" s="19">
        <v>91.4</v>
      </c>
      <c r="F4" s="19">
        <f aca="true" t="shared" si="1" ref="F4:F11">E4*0.6</f>
        <v>54.84</v>
      </c>
      <c r="G4" s="19">
        <f aca="true" t="shared" si="2" ref="G4:G11">D4+F4</f>
        <v>84.04</v>
      </c>
      <c r="H4" s="4">
        <f>RANK(G4,G$4:G$11)</f>
        <v>1</v>
      </c>
      <c r="I4" s="11" t="s">
        <v>12</v>
      </c>
    </row>
    <row r="5" spans="1:9" s="15" customFormat="1" ht="30.75" customHeight="1">
      <c r="A5" s="21" t="s">
        <v>52</v>
      </c>
      <c r="B5" s="4" t="s">
        <v>51</v>
      </c>
      <c r="C5" s="17">
        <v>67</v>
      </c>
      <c r="D5" s="19">
        <f t="shared" si="0"/>
        <v>26.8</v>
      </c>
      <c r="E5" s="19">
        <v>88.4</v>
      </c>
      <c r="F5" s="19">
        <f t="shared" si="1"/>
        <v>53.04</v>
      </c>
      <c r="G5" s="19">
        <f t="shared" si="2"/>
        <v>79.84</v>
      </c>
      <c r="H5" s="4">
        <f aca="true" t="shared" si="3" ref="H5:H11">RANK(G5,G$4:G$11)</f>
        <v>2</v>
      </c>
      <c r="I5" s="11" t="s">
        <v>12</v>
      </c>
    </row>
    <row r="6" spans="1:9" s="15" customFormat="1" ht="30.75" customHeight="1">
      <c r="A6" s="17" t="s">
        <v>53</v>
      </c>
      <c r="B6" s="4" t="s">
        <v>51</v>
      </c>
      <c r="C6" s="17">
        <v>62</v>
      </c>
      <c r="D6" s="19">
        <f t="shared" si="0"/>
        <v>24.8</v>
      </c>
      <c r="E6" s="19">
        <v>88.6</v>
      </c>
      <c r="F6" s="19">
        <f t="shared" si="1"/>
        <v>53.16</v>
      </c>
      <c r="G6" s="19">
        <f t="shared" si="2"/>
        <v>77.96</v>
      </c>
      <c r="H6" s="4">
        <f t="shared" si="3"/>
        <v>3</v>
      </c>
      <c r="I6" s="11" t="s">
        <v>12</v>
      </c>
    </row>
    <row r="7" spans="1:9" s="15" customFormat="1" ht="30.75" customHeight="1">
      <c r="A7" s="17" t="s">
        <v>54</v>
      </c>
      <c r="B7" s="4" t="s">
        <v>51</v>
      </c>
      <c r="C7" s="17">
        <v>63</v>
      </c>
      <c r="D7" s="19">
        <f t="shared" si="0"/>
        <v>25.200000000000003</v>
      </c>
      <c r="E7" s="19">
        <v>84.8</v>
      </c>
      <c r="F7" s="19">
        <f t="shared" si="1"/>
        <v>50.879999999999995</v>
      </c>
      <c r="G7" s="19">
        <f t="shared" si="2"/>
        <v>76.08</v>
      </c>
      <c r="H7" s="4">
        <f t="shared" si="3"/>
        <v>4</v>
      </c>
      <c r="I7" s="11"/>
    </row>
    <row r="8" spans="1:9" s="15" customFormat="1" ht="30.75" customHeight="1">
      <c r="A8" s="17" t="s">
        <v>55</v>
      </c>
      <c r="B8" s="4" t="s">
        <v>51</v>
      </c>
      <c r="C8" s="17">
        <v>63</v>
      </c>
      <c r="D8" s="19">
        <f t="shared" si="0"/>
        <v>25.200000000000003</v>
      </c>
      <c r="E8" s="19">
        <v>82.4</v>
      </c>
      <c r="F8" s="19">
        <f t="shared" si="1"/>
        <v>49.440000000000005</v>
      </c>
      <c r="G8" s="19">
        <f t="shared" si="2"/>
        <v>74.64000000000001</v>
      </c>
      <c r="H8" s="4">
        <f t="shared" si="3"/>
        <v>5</v>
      </c>
      <c r="I8" s="11"/>
    </row>
    <row r="9" spans="1:9" s="15" customFormat="1" ht="30.75" customHeight="1">
      <c r="A9" s="17" t="s">
        <v>56</v>
      </c>
      <c r="B9" s="4" t="s">
        <v>51</v>
      </c>
      <c r="C9" s="17">
        <v>58</v>
      </c>
      <c r="D9" s="19">
        <f t="shared" si="0"/>
        <v>23.200000000000003</v>
      </c>
      <c r="E9" s="19">
        <v>85.2</v>
      </c>
      <c r="F9" s="19">
        <f t="shared" si="1"/>
        <v>51.12</v>
      </c>
      <c r="G9" s="19">
        <f t="shared" si="2"/>
        <v>74.32</v>
      </c>
      <c r="H9" s="4">
        <f t="shared" si="3"/>
        <v>6</v>
      </c>
      <c r="I9" s="11"/>
    </row>
    <row r="10" spans="1:9" s="15" customFormat="1" ht="30.75" customHeight="1">
      <c r="A10" s="17" t="s">
        <v>57</v>
      </c>
      <c r="B10" s="4" t="s">
        <v>51</v>
      </c>
      <c r="C10" s="17">
        <v>60</v>
      </c>
      <c r="D10" s="19">
        <f t="shared" si="0"/>
        <v>24</v>
      </c>
      <c r="E10" s="19">
        <v>81.4</v>
      </c>
      <c r="F10" s="19">
        <f t="shared" si="1"/>
        <v>48.84</v>
      </c>
      <c r="G10" s="19">
        <f t="shared" si="2"/>
        <v>72.84</v>
      </c>
      <c r="H10" s="4">
        <f t="shared" si="3"/>
        <v>7</v>
      </c>
      <c r="I10" s="11"/>
    </row>
    <row r="11" spans="1:9" s="12" customFormat="1" ht="30.75" customHeight="1">
      <c r="A11" s="17" t="s">
        <v>58</v>
      </c>
      <c r="B11" s="4" t="s">
        <v>51</v>
      </c>
      <c r="C11" s="17">
        <v>51</v>
      </c>
      <c r="D11" s="19">
        <f t="shared" si="0"/>
        <v>20.400000000000002</v>
      </c>
      <c r="E11" s="19">
        <v>84.6</v>
      </c>
      <c r="F11" s="19">
        <f t="shared" si="1"/>
        <v>50.76</v>
      </c>
      <c r="G11" s="19">
        <f t="shared" si="2"/>
        <v>71.16</v>
      </c>
      <c r="H11" s="4">
        <f t="shared" si="3"/>
        <v>8</v>
      </c>
      <c r="I11" s="11"/>
    </row>
    <row r="12" s="12" customFormat="1" ht="14.25"/>
    <row r="13" s="12" customFormat="1" ht="19.5" customHeight="1"/>
    <row r="14" spans="1:9" s="12" customFormat="1" ht="14.25">
      <c r="A14" s="8" t="s">
        <v>16</v>
      </c>
      <c r="B14" s="8"/>
      <c r="C14" s="8"/>
      <c r="D14" s="8"/>
      <c r="E14" s="8"/>
      <c r="F14" s="8"/>
      <c r="G14" s="8"/>
      <c r="H14" s="8"/>
      <c r="I14" s="8"/>
    </row>
    <row r="15" spans="1:9" s="12" customFormat="1" ht="67.5" customHeight="1">
      <c r="A15" s="8"/>
      <c r="B15" s="8"/>
      <c r="C15" s="8"/>
      <c r="D15" s="8"/>
      <c r="E15" s="8"/>
      <c r="F15" s="8"/>
      <c r="G15" s="8"/>
      <c r="H15" s="8"/>
      <c r="I15" s="8"/>
    </row>
    <row r="16" s="12" customFormat="1" ht="14.25"/>
    <row r="17" s="12" customFormat="1" ht="14.25"/>
    <row r="18" s="12" customFormat="1" ht="14.25"/>
    <row r="19" s="12" customFormat="1" ht="14.25"/>
    <row r="20" s="12" customFormat="1" ht="14.25"/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14.25"/>
    <row r="35" s="12" customFormat="1" ht="14.25"/>
  </sheetData>
  <sheetProtection/>
  <autoFilter ref="A3:I11">
    <sortState ref="A4:I15">
      <sortCondition sortBy="value" ref="H4:H15"/>
    </sortState>
  </autoFilter>
  <mergeCells count="9">
    <mergeCell ref="A1:I1"/>
    <mergeCell ref="C2:D2"/>
    <mergeCell ref="E2:F2"/>
    <mergeCell ref="A2:A3"/>
    <mergeCell ref="B2:B3"/>
    <mergeCell ref="G2:G3"/>
    <mergeCell ref="H2:H3"/>
    <mergeCell ref="I2:I3"/>
    <mergeCell ref="A14:I15"/>
  </mergeCells>
  <printOptions horizontalCentered="1"/>
  <pageMargins left="0.39" right="0.39" top="0.79" bottom="0.79" header="0.79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6" sqref="I6"/>
    </sheetView>
  </sheetViews>
  <sheetFormatPr defaultColWidth="8.875" defaultRowHeight="14.25"/>
  <cols>
    <col min="1" max="1" width="7.625" style="0" customWidth="1"/>
    <col min="2" max="2" width="8.25390625" style="0" customWidth="1"/>
    <col min="3" max="7" width="8.625" style="0" customWidth="1"/>
    <col min="8" max="8" width="7.75390625" style="0" customWidth="1"/>
    <col min="9" max="9" width="8.50390625" style="0" customWidth="1"/>
    <col min="10" max="10" width="8.875" style="0" customWidth="1"/>
  </cols>
  <sheetData>
    <row r="1" spans="1:9" s="13" customFormat="1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s="14" customFormat="1" ht="27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  <c r="J2" s="1"/>
    </row>
    <row r="3" spans="1:10" s="14" customFormat="1" ht="27" customHeight="1">
      <c r="A3" s="3"/>
      <c r="B3" s="3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  <c r="J3" s="1"/>
    </row>
    <row r="4" spans="1:9" s="15" customFormat="1" ht="30.75" customHeight="1">
      <c r="A4" s="17" t="s">
        <v>59</v>
      </c>
      <c r="B4" s="4" t="s">
        <v>60</v>
      </c>
      <c r="C4" s="17">
        <v>89</v>
      </c>
      <c r="D4" s="18">
        <f aca="true" t="shared" si="0" ref="D4:D12">C4*0.4</f>
        <v>35.6</v>
      </c>
      <c r="E4" s="18">
        <v>88.2</v>
      </c>
      <c r="F4" s="18">
        <f aca="true" t="shared" si="1" ref="F4:F12">E4*0.6</f>
        <v>52.92</v>
      </c>
      <c r="G4" s="18">
        <f aca="true" t="shared" si="2" ref="G4:G12">D4+F4</f>
        <v>88.52000000000001</v>
      </c>
      <c r="H4" s="4">
        <f>RANK(G4,G$4:G$12)</f>
        <v>1</v>
      </c>
      <c r="I4" s="11" t="s">
        <v>12</v>
      </c>
    </row>
    <row r="5" spans="1:9" s="15" customFormat="1" ht="30.75" customHeight="1">
      <c r="A5" s="17" t="s">
        <v>61</v>
      </c>
      <c r="B5" s="4" t="s">
        <v>60</v>
      </c>
      <c r="C5" s="17">
        <v>63</v>
      </c>
      <c r="D5" s="18">
        <f t="shared" si="0"/>
        <v>25.200000000000003</v>
      </c>
      <c r="E5" s="18">
        <v>93</v>
      </c>
      <c r="F5" s="18">
        <f t="shared" si="1"/>
        <v>55.8</v>
      </c>
      <c r="G5" s="18">
        <f t="shared" si="2"/>
        <v>81</v>
      </c>
      <c r="H5" s="4">
        <f>RANK(G5,G$4:G$12)</f>
        <v>2</v>
      </c>
      <c r="I5" s="11" t="s">
        <v>12</v>
      </c>
    </row>
    <row r="6" spans="1:9" s="15" customFormat="1" ht="30.75" customHeight="1">
      <c r="A6" s="17" t="s">
        <v>62</v>
      </c>
      <c r="B6" s="4" t="s">
        <v>60</v>
      </c>
      <c r="C6" s="17">
        <v>74</v>
      </c>
      <c r="D6" s="18">
        <f t="shared" si="0"/>
        <v>29.6</v>
      </c>
      <c r="E6" s="18">
        <v>81.2</v>
      </c>
      <c r="F6" s="18">
        <f t="shared" si="1"/>
        <v>48.72</v>
      </c>
      <c r="G6" s="18">
        <f t="shared" si="2"/>
        <v>78.32</v>
      </c>
      <c r="H6" s="4">
        <f>RANK(G6,G$4:G$12)</f>
        <v>3</v>
      </c>
      <c r="I6" s="11" t="s">
        <v>12</v>
      </c>
    </row>
    <row r="7" spans="1:9" s="15" customFormat="1" ht="30.75" customHeight="1">
      <c r="A7" s="17" t="s">
        <v>63</v>
      </c>
      <c r="B7" s="4" t="s">
        <v>60</v>
      </c>
      <c r="C7" s="17">
        <v>75</v>
      </c>
      <c r="D7" s="18">
        <f t="shared" si="0"/>
        <v>30</v>
      </c>
      <c r="E7" s="18">
        <v>77.2</v>
      </c>
      <c r="F7" s="18">
        <f t="shared" si="1"/>
        <v>46.32</v>
      </c>
      <c r="G7" s="18">
        <f t="shared" si="2"/>
        <v>76.32</v>
      </c>
      <c r="H7" s="4">
        <f>RANK(G7,G$4:G$12)</f>
        <v>4</v>
      </c>
      <c r="I7" s="11"/>
    </row>
    <row r="8" spans="1:9" s="15" customFormat="1" ht="30.75" customHeight="1">
      <c r="A8" s="17" t="s">
        <v>64</v>
      </c>
      <c r="B8" s="4" t="s">
        <v>60</v>
      </c>
      <c r="C8" s="17">
        <v>65</v>
      </c>
      <c r="D8" s="18">
        <f t="shared" si="0"/>
        <v>26</v>
      </c>
      <c r="E8" s="18">
        <v>83.8</v>
      </c>
      <c r="F8" s="18">
        <f t="shared" si="1"/>
        <v>50.279999999999994</v>
      </c>
      <c r="G8" s="18">
        <f t="shared" si="2"/>
        <v>76.28</v>
      </c>
      <c r="H8" s="4">
        <f>RANK(G8,G$4:G$12)</f>
        <v>5</v>
      </c>
      <c r="I8" s="11"/>
    </row>
    <row r="9" spans="1:9" s="15" customFormat="1" ht="30.75" customHeight="1">
      <c r="A9" s="17" t="s">
        <v>65</v>
      </c>
      <c r="B9" s="4" t="s">
        <v>60</v>
      </c>
      <c r="C9" s="17">
        <v>60</v>
      </c>
      <c r="D9" s="18">
        <f t="shared" si="0"/>
        <v>24</v>
      </c>
      <c r="E9" s="18">
        <v>81.4</v>
      </c>
      <c r="F9" s="18">
        <f t="shared" si="1"/>
        <v>48.84</v>
      </c>
      <c r="G9" s="18">
        <f t="shared" si="2"/>
        <v>72.84</v>
      </c>
      <c r="H9" s="4">
        <f>RANK(G9,G$4:G$12)</f>
        <v>6</v>
      </c>
      <c r="I9" s="11"/>
    </row>
    <row r="10" spans="1:9" s="15" customFormat="1" ht="30.75" customHeight="1">
      <c r="A10" s="17" t="s">
        <v>66</v>
      </c>
      <c r="B10" s="4" t="s">
        <v>60</v>
      </c>
      <c r="C10" s="17">
        <v>57</v>
      </c>
      <c r="D10" s="18">
        <f t="shared" si="0"/>
        <v>22.8</v>
      </c>
      <c r="E10" s="18">
        <v>82</v>
      </c>
      <c r="F10" s="18">
        <f t="shared" si="1"/>
        <v>49.199999999999996</v>
      </c>
      <c r="G10" s="18">
        <f t="shared" si="2"/>
        <v>72</v>
      </c>
      <c r="H10" s="4">
        <f>RANK(G10,G$4:G$12)</f>
        <v>7</v>
      </c>
      <c r="I10" s="11"/>
    </row>
    <row r="11" spans="1:9" s="12" customFormat="1" ht="30.75" customHeight="1">
      <c r="A11" s="17" t="s">
        <v>67</v>
      </c>
      <c r="B11" s="4" t="s">
        <v>60</v>
      </c>
      <c r="C11" s="17">
        <v>66</v>
      </c>
      <c r="D11" s="18">
        <f t="shared" si="0"/>
        <v>26.400000000000002</v>
      </c>
      <c r="E11" s="18">
        <v>70.2</v>
      </c>
      <c r="F11" s="18">
        <f t="shared" si="1"/>
        <v>42.12</v>
      </c>
      <c r="G11" s="18">
        <f t="shared" si="2"/>
        <v>68.52</v>
      </c>
      <c r="H11" s="4">
        <f>RANK(G11,G$4:G$12)</f>
        <v>8</v>
      </c>
      <c r="I11" s="11"/>
    </row>
    <row r="12" spans="1:9" s="12" customFormat="1" ht="30.75" customHeight="1">
      <c r="A12" s="17" t="s">
        <v>68</v>
      </c>
      <c r="B12" s="4" t="s">
        <v>60</v>
      </c>
      <c r="C12" s="17">
        <v>68</v>
      </c>
      <c r="D12" s="18">
        <f t="shared" si="0"/>
        <v>27.200000000000003</v>
      </c>
      <c r="E12" s="18">
        <v>68.6</v>
      </c>
      <c r="F12" s="18">
        <f t="shared" si="1"/>
        <v>41.16</v>
      </c>
      <c r="G12" s="18">
        <f t="shared" si="2"/>
        <v>68.36</v>
      </c>
      <c r="H12" s="4">
        <f>RANK(G12,G$4:G$12)</f>
        <v>9</v>
      </c>
      <c r="I12" s="11"/>
    </row>
    <row r="13" s="12" customFormat="1" ht="25.5" customHeight="1"/>
    <row r="14" spans="1:9" s="12" customFormat="1" ht="91.5" customHeight="1">
      <c r="A14" s="8" t="s">
        <v>16</v>
      </c>
      <c r="B14" s="8"/>
      <c r="C14" s="8"/>
      <c r="D14" s="8"/>
      <c r="E14" s="8"/>
      <c r="F14" s="8"/>
      <c r="G14" s="8"/>
      <c r="H14" s="8"/>
      <c r="I14" s="8"/>
    </row>
    <row r="15" spans="1:9" s="12" customFormat="1" ht="29.25" customHeight="1">
      <c r="A15" s="20"/>
      <c r="B15" s="20"/>
      <c r="C15" s="20"/>
      <c r="D15" s="20"/>
      <c r="E15" s="20"/>
      <c r="F15" s="20"/>
      <c r="G15" s="20"/>
      <c r="H15" s="20"/>
      <c r="I15" s="16"/>
    </row>
    <row r="16" s="12" customFormat="1" ht="14.25"/>
    <row r="17" s="12" customFormat="1" ht="14.25"/>
    <row r="18" s="12" customFormat="1" ht="14.25"/>
    <row r="19" s="12" customFormat="1" ht="14.25"/>
  </sheetData>
  <sheetProtection/>
  <autoFilter ref="A3:I12">
    <sortState ref="A4:I15">
      <sortCondition sortBy="value" ref="H4:H15"/>
    </sortState>
  </autoFilter>
  <mergeCells count="9">
    <mergeCell ref="A1:I1"/>
    <mergeCell ref="C2:D2"/>
    <mergeCell ref="E2:F2"/>
    <mergeCell ref="A14:I14"/>
    <mergeCell ref="A2:A3"/>
    <mergeCell ref="B2:B3"/>
    <mergeCell ref="G2:G3"/>
    <mergeCell ref="H2:H3"/>
    <mergeCell ref="I2:I3"/>
  </mergeCells>
  <printOptions horizontalCentered="1"/>
  <pageMargins left="0.39" right="0.39" top="0.79" bottom="0.79" header="0.79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C8" sqref="C8"/>
    </sheetView>
  </sheetViews>
  <sheetFormatPr defaultColWidth="8.875" defaultRowHeight="14.25"/>
  <cols>
    <col min="1" max="1" width="7.625" style="0" customWidth="1"/>
    <col min="2" max="2" width="8.25390625" style="0" customWidth="1"/>
    <col min="3" max="7" width="8.625" style="0" customWidth="1"/>
    <col min="8" max="8" width="7.75390625" style="0" customWidth="1"/>
    <col min="9" max="9" width="8.50390625" style="0" customWidth="1"/>
    <col min="10" max="10" width="8.875" style="0" customWidth="1"/>
  </cols>
  <sheetData>
    <row r="1" spans="1:9" s="13" customFormat="1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s="14" customFormat="1" ht="27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  <c r="J2" s="1"/>
    </row>
    <row r="3" spans="1:10" s="14" customFormat="1" ht="27" customHeight="1">
      <c r="A3" s="3"/>
      <c r="B3" s="3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  <c r="J3" s="1"/>
    </row>
    <row r="4" spans="1:9" s="15" customFormat="1" ht="33" customHeight="1">
      <c r="A4" s="17" t="s">
        <v>69</v>
      </c>
      <c r="B4" s="4" t="s">
        <v>70</v>
      </c>
      <c r="C4" s="17">
        <v>72</v>
      </c>
      <c r="D4" s="18">
        <f aca="true" t="shared" si="0" ref="D4:D9">C4*0.4</f>
        <v>28.8</v>
      </c>
      <c r="E4" s="18">
        <v>91.4</v>
      </c>
      <c r="F4" s="18">
        <f aca="true" t="shared" si="1" ref="F4:F9">E4*0.6</f>
        <v>54.84</v>
      </c>
      <c r="G4" s="18">
        <f aca="true" t="shared" si="2" ref="G4:G9">D4+F4</f>
        <v>83.64</v>
      </c>
      <c r="H4" s="4">
        <f>RANK(G4,G$4:G$9)</f>
        <v>1</v>
      </c>
      <c r="I4" s="11" t="s">
        <v>12</v>
      </c>
    </row>
    <row r="5" spans="1:9" s="15" customFormat="1" ht="33" customHeight="1">
      <c r="A5" s="17" t="s">
        <v>71</v>
      </c>
      <c r="B5" s="4" t="s">
        <v>70</v>
      </c>
      <c r="C5" s="17">
        <v>70</v>
      </c>
      <c r="D5" s="18">
        <f t="shared" si="0"/>
        <v>28</v>
      </c>
      <c r="E5" s="18">
        <v>85.8</v>
      </c>
      <c r="F5" s="18">
        <f t="shared" si="1"/>
        <v>51.48</v>
      </c>
      <c r="G5" s="18">
        <f t="shared" si="2"/>
        <v>79.47999999999999</v>
      </c>
      <c r="H5" s="4">
        <f>RANK(G5,G$4:G$9)</f>
        <v>2</v>
      </c>
      <c r="I5" s="11" t="s">
        <v>12</v>
      </c>
    </row>
    <row r="6" spans="1:9" s="15" customFormat="1" ht="33" customHeight="1">
      <c r="A6" s="17" t="s">
        <v>72</v>
      </c>
      <c r="B6" s="4" t="s">
        <v>70</v>
      </c>
      <c r="C6" s="17">
        <v>57</v>
      </c>
      <c r="D6" s="18">
        <f t="shared" si="0"/>
        <v>22.8</v>
      </c>
      <c r="E6" s="18">
        <v>86.4</v>
      </c>
      <c r="F6" s="18">
        <f t="shared" si="1"/>
        <v>51.84</v>
      </c>
      <c r="G6" s="18">
        <f t="shared" si="2"/>
        <v>74.64</v>
      </c>
      <c r="H6" s="4">
        <f>RANK(G6,G$4:G$9)</f>
        <v>3</v>
      </c>
      <c r="I6" s="4"/>
    </row>
    <row r="7" spans="1:9" s="15" customFormat="1" ht="33" customHeight="1">
      <c r="A7" s="17" t="s">
        <v>73</v>
      </c>
      <c r="B7" s="4" t="s">
        <v>70</v>
      </c>
      <c r="C7" s="17">
        <v>49</v>
      </c>
      <c r="D7" s="18">
        <f t="shared" si="0"/>
        <v>19.6</v>
      </c>
      <c r="E7" s="18">
        <v>89.6</v>
      </c>
      <c r="F7" s="18">
        <f t="shared" si="1"/>
        <v>53.76</v>
      </c>
      <c r="G7" s="18">
        <f t="shared" si="2"/>
        <v>73.36</v>
      </c>
      <c r="H7" s="4">
        <f>RANK(G7,G$4:G$9)</f>
        <v>4</v>
      </c>
      <c r="I7" s="4"/>
    </row>
    <row r="8" spans="1:9" s="15" customFormat="1" ht="33" customHeight="1">
      <c r="A8" s="17" t="s">
        <v>74</v>
      </c>
      <c r="B8" s="4" t="s">
        <v>70</v>
      </c>
      <c r="C8" s="17">
        <v>60</v>
      </c>
      <c r="D8" s="18">
        <f t="shared" si="0"/>
        <v>24</v>
      </c>
      <c r="E8" s="19">
        <v>76.8</v>
      </c>
      <c r="F8" s="18">
        <f t="shared" si="1"/>
        <v>46.08</v>
      </c>
      <c r="G8" s="18">
        <f t="shared" si="2"/>
        <v>70.08</v>
      </c>
      <c r="H8" s="4">
        <f>RANK(G8,G$4:G$9)</f>
        <v>5</v>
      </c>
      <c r="I8" s="4"/>
    </row>
    <row r="9" spans="1:9" s="15" customFormat="1" ht="33" customHeight="1">
      <c r="A9" s="17" t="s">
        <v>75</v>
      </c>
      <c r="B9" s="4" t="s">
        <v>70</v>
      </c>
      <c r="C9" s="17">
        <v>55</v>
      </c>
      <c r="D9" s="18">
        <f t="shared" si="0"/>
        <v>22</v>
      </c>
      <c r="E9" s="18">
        <v>54.2</v>
      </c>
      <c r="F9" s="18">
        <f t="shared" si="1"/>
        <v>32.52</v>
      </c>
      <c r="G9" s="18">
        <f t="shared" si="2"/>
        <v>54.52</v>
      </c>
      <c r="H9" s="4">
        <f>RANK(G9,G$4:G$9)</f>
        <v>6</v>
      </c>
      <c r="I9" s="4"/>
    </row>
    <row r="10" spans="1:9" s="12" customFormat="1" ht="27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9" s="12" customFormat="1" ht="14.25">
      <c r="A11" s="8" t="s">
        <v>16</v>
      </c>
      <c r="B11" s="8"/>
      <c r="C11" s="8"/>
      <c r="D11" s="8"/>
      <c r="E11" s="8"/>
      <c r="F11" s="8"/>
      <c r="G11" s="8"/>
      <c r="H11" s="8"/>
      <c r="I11" s="8"/>
    </row>
    <row r="12" spans="1:9" s="12" customFormat="1" ht="64.5" customHeight="1">
      <c r="A12" s="8"/>
      <c r="B12" s="8"/>
      <c r="C12" s="8"/>
      <c r="D12" s="8"/>
      <c r="E12" s="8"/>
      <c r="F12" s="8"/>
      <c r="G12" s="8"/>
      <c r="H12" s="8"/>
      <c r="I12" s="8"/>
    </row>
    <row r="13" s="12" customFormat="1" ht="14.25"/>
    <row r="14" s="12" customFormat="1" ht="14.25"/>
    <row r="15" s="12" customFormat="1" ht="14.25"/>
    <row r="16" s="12" customFormat="1" ht="14.25"/>
    <row r="17" s="12" customFormat="1" ht="14.25"/>
    <row r="18" s="12" customFormat="1" ht="14.25"/>
    <row r="19" s="12" customFormat="1" ht="14.25"/>
    <row r="20" s="12" customFormat="1" ht="14.25"/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14.25"/>
  </sheetData>
  <sheetProtection/>
  <autoFilter ref="A3:I9">
    <sortState ref="A4:I12">
      <sortCondition sortBy="value" ref="H4:H12"/>
    </sortState>
  </autoFilter>
  <mergeCells count="9">
    <mergeCell ref="A1:I1"/>
    <mergeCell ref="C2:D2"/>
    <mergeCell ref="E2:F2"/>
    <mergeCell ref="A2:A3"/>
    <mergeCell ref="B2:B3"/>
    <mergeCell ref="G2:G3"/>
    <mergeCell ref="H2:H3"/>
    <mergeCell ref="I2:I3"/>
    <mergeCell ref="A11:I12"/>
  </mergeCells>
  <printOptions horizontalCentered="1"/>
  <pageMargins left="0.39" right="0.39" top="0.79" bottom="0.79" header="0.79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2014-06-17T14:01:20Z</cp:lastPrinted>
  <dcterms:created xsi:type="dcterms:W3CDTF">2014-06-17T06:14:02Z</dcterms:created>
  <dcterms:modified xsi:type="dcterms:W3CDTF">2017-04-02T08:16:53Z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