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6"/>
  </bookViews>
  <sheets>
    <sheet name="高中成绩" sheetId="1" r:id="rId1"/>
    <sheet name="初中成绩" sheetId="2" r:id="rId2"/>
    <sheet name="音乐学科" sheetId="3" r:id="rId3"/>
    <sheet name="体育学科" sheetId="4" r:id="rId4"/>
    <sheet name="美术学科" sheetId="5" r:id="rId5"/>
    <sheet name="计算机学科" sheetId="6" r:id="rId6"/>
    <sheet name="定单班面试成绩" sheetId="7" r:id="rId7"/>
  </sheets>
  <definedNames>
    <definedName name="_xlnm.Print_Titles" localSheetId="1">'初中成绩'!$1:$3</definedName>
    <definedName name="_xlnm.Print_Titles" localSheetId="6">'定单班面试成绩'!$1:$3</definedName>
    <definedName name="_xlnm.Print_Titles" localSheetId="0">'高中成绩'!$1:$3</definedName>
    <definedName name="_xlnm.Print_Titles" localSheetId="4">'美术学科'!$1:$3</definedName>
    <definedName name="_xlnm.Print_Titles" localSheetId="3">'体育学科'!$1:$4</definedName>
    <definedName name="_xlnm.Print_Titles" localSheetId="2">'音乐学科'!$1:$4</definedName>
  </definedNames>
  <calcPr fullCalcOnLoad="1"/>
</workbook>
</file>

<file path=xl/sharedStrings.xml><?xml version="1.0" encoding="utf-8"?>
<sst xmlns="http://schemas.openxmlformats.org/spreadsheetml/2006/main" count="1422" uniqueCount="628">
  <si>
    <t>喻学欢</t>
  </si>
  <si>
    <t>陈兰</t>
  </si>
  <si>
    <t>邹燕</t>
  </si>
  <si>
    <t>伍联华</t>
  </si>
  <si>
    <t>初中生物</t>
  </si>
  <si>
    <t>高中化学</t>
  </si>
  <si>
    <t>高中数学</t>
  </si>
  <si>
    <t>调剂</t>
  </si>
  <si>
    <t>高中历史</t>
  </si>
  <si>
    <t>高中地理</t>
  </si>
  <si>
    <t>孔鑫斌</t>
  </si>
  <si>
    <t>递补</t>
  </si>
  <si>
    <t>高中物理</t>
  </si>
  <si>
    <t>高中生物</t>
  </si>
  <si>
    <t>钟昀娜</t>
  </si>
  <si>
    <t>初中语文</t>
  </si>
  <si>
    <t>罗富强</t>
  </si>
  <si>
    <t>初中数学</t>
  </si>
  <si>
    <t>钟茂林</t>
  </si>
  <si>
    <t>钟金兰</t>
  </si>
  <si>
    <t>杨超</t>
  </si>
  <si>
    <t>初中物理</t>
  </si>
  <si>
    <t>初中化学</t>
  </si>
  <si>
    <t>杨璐</t>
  </si>
  <si>
    <t>初中英语</t>
  </si>
  <si>
    <t>黄秋云</t>
  </si>
  <si>
    <t>初中历史</t>
  </si>
  <si>
    <t>赖慧敏</t>
  </si>
  <si>
    <t>男</t>
  </si>
  <si>
    <t>女</t>
  </si>
  <si>
    <t>男</t>
  </si>
  <si>
    <t>瑞金市2016年招聘教师第一批面试人员成绩表</t>
  </si>
  <si>
    <t>初中政治</t>
  </si>
  <si>
    <t>初中地理</t>
  </si>
  <si>
    <t>序号</t>
  </si>
  <si>
    <t>岗位
名称</t>
  </si>
  <si>
    <t>性别</t>
  </si>
  <si>
    <t>笔试成绩（占50%）</t>
  </si>
  <si>
    <t>面试成绩（占50%）</t>
  </si>
  <si>
    <t>总成绩</t>
  </si>
  <si>
    <t>排名</t>
  </si>
  <si>
    <t>是否入闱</t>
  </si>
  <si>
    <t>备注</t>
  </si>
  <si>
    <t>笔试
成绩</t>
  </si>
  <si>
    <t>折算分</t>
  </si>
  <si>
    <t>面试成绩</t>
  </si>
  <si>
    <t>高中语文</t>
  </si>
  <si>
    <t>姓名</t>
  </si>
  <si>
    <t>准考证号</t>
  </si>
  <si>
    <t>曾令辉</t>
  </si>
  <si>
    <t>许林华</t>
  </si>
  <si>
    <t>许春连</t>
  </si>
  <si>
    <t>余晶晶</t>
  </si>
  <si>
    <t>李淑芬</t>
  </si>
  <si>
    <t>刘文涌</t>
  </si>
  <si>
    <t>陈希</t>
  </si>
  <si>
    <t>刘凌峰</t>
  </si>
  <si>
    <t>刘建珲</t>
  </si>
  <si>
    <t>刘玲华</t>
  </si>
  <si>
    <t>曾林森</t>
  </si>
  <si>
    <t>梁泽丞</t>
  </si>
  <si>
    <t>陈保平</t>
  </si>
  <si>
    <t>钟层隆</t>
  </si>
  <si>
    <t>陈瑶</t>
  </si>
  <si>
    <t>刘烽</t>
  </si>
  <si>
    <t>钟运兴</t>
  </si>
  <si>
    <t>曾像财</t>
  </si>
  <si>
    <t>陈运兴</t>
  </si>
  <si>
    <t>赖强</t>
  </si>
  <si>
    <t>杨柳</t>
  </si>
  <si>
    <t>许俊亮</t>
  </si>
  <si>
    <t>刘珍</t>
  </si>
  <si>
    <t>夏奕</t>
  </si>
  <si>
    <t>钟春柳</t>
  </si>
  <si>
    <t>曹春福</t>
  </si>
  <si>
    <t>黄惠芳</t>
  </si>
  <si>
    <t>钟海兴</t>
  </si>
  <si>
    <t>钟静</t>
  </si>
  <si>
    <t>罗美玲</t>
  </si>
  <si>
    <t>陈燕萍</t>
  </si>
  <si>
    <t>谢丽芳</t>
  </si>
  <si>
    <t>杨芳珍</t>
  </si>
  <si>
    <t>梁田田</t>
  </si>
  <si>
    <t>刘金丹</t>
  </si>
  <si>
    <t>钟心怡</t>
  </si>
  <si>
    <t>吴桂花</t>
  </si>
  <si>
    <t>刘辉燕</t>
  </si>
  <si>
    <t>刘路英</t>
  </si>
  <si>
    <t>郑超</t>
  </si>
  <si>
    <t>朱丽娜</t>
  </si>
  <si>
    <t>刘烊君</t>
  </si>
  <si>
    <t>温斌燕</t>
  </si>
  <si>
    <t>钟婧</t>
  </si>
  <si>
    <t>胡小琴</t>
  </si>
  <si>
    <t>钟燕临</t>
  </si>
  <si>
    <t>黄雅婷</t>
  </si>
  <si>
    <t>刘涓</t>
  </si>
  <si>
    <t>钟肸</t>
  </si>
  <si>
    <t>朱福林</t>
  </si>
  <si>
    <t>邱梦婷</t>
  </si>
  <si>
    <t>程雪芹</t>
  </si>
  <si>
    <t>钟建华</t>
  </si>
  <si>
    <t>刘娟娟</t>
  </si>
  <si>
    <t>陈斐辉</t>
  </si>
  <si>
    <t>刘福君</t>
  </si>
  <si>
    <t>钟水明</t>
  </si>
  <si>
    <t>刘文丽</t>
  </si>
  <si>
    <t>毛爱丽</t>
  </si>
  <si>
    <t>唐小丽</t>
  </si>
  <si>
    <t>刘勇</t>
  </si>
  <si>
    <t>刘诚</t>
  </si>
  <si>
    <t>梁斌</t>
  </si>
  <si>
    <t>谢丹萍</t>
  </si>
  <si>
    <t>刘帅君</t>
  </si>
  <si>
    <t>巫小林</t>
  </si>
  <si>
    <t>胡媛</t>
  </si>
  <si>
    <t>尹璐雯</t>
  </si>
  <si>
    <t>温丽娜</t>
  </si>
  <si>
    <t>吴玲玲</t>
  </si>
  <si>
    <t>谢素晨</t>
  </si>
  <si>
    <t>刘露红</t>
  </si>
  <si>
    <t>陈露娟</t>
  </si>
  <si>
    <t>钟婷</t>
  </si>
  <si>
    <t>吴慧明</t>
  </si>
  <si>
    <t>许丽霞</t>
  </si>
  <si>
    <t>周晓倩</t>
  </si>
  <si>
    <t>胡雪扬</t>
  </si>
  <si>
    <t>钟桂林</t>
  </si>
  <si>
    <t>钟赤容</t>
  </si>
  <si>
    <t>李姝</t>
  </si>
  <si>
    <t>钟迪萍</t>
  </si>
  <si>
    <t>夏晓珍</t>
  </si>
  <si>
    <t>温佳欣</t>
  </si>
  <si>
    <t>刘秋香</t>
  </si>
  <si>
    <t>刘素萍</t>
  </si>
  <si>
    <t>吴素清</t>
  </si>
  <si>
    <t>方丽萍</t>
  </si>
  <si>
    <t>朱丽红</t>
  </si>
  <si>
    <t>钟书灵</t>
  </si>
  <si>
    <t>梁佩玲</t>
  </si>
  <si>
    <t>刘倩</t>
  </si>
  <si>
    <t>郭守云</t>
  </si>
  <si>
    <t>胡小兰</t>
  </si>
  <si>
    <t>欧阳跃春</t>
  </si>
  <si>
    <t>曾美军</t>
  </si>
  <si>
    <t>钟景</t>
  </si>
  <si>
    <t>刘彩根</t>
  </si>
  <si>
    <t>钟丽</t>
  </si>
  <si>
    <t>陈芳颖</t>
  </si>
  <si>
    <t>许礼涛</t>
  </si>
  <si>
    <t>陈小云</t>
  </si>
  <si>
    <t>马秋华</t>
  </si>
  <si>
    <t>邱淑贞</t>
  </si>
  <si>
    <t>赖南昌</t>
  </si>
  <si>
    <t>刘向青</t>
  </si>
  <si>
    <t>李平</t>
  </si>
  <si>
    <t>宋万菁</t>
  </si>
  <si>
    <t>朱泳霖</t>
  </si>
  <si>
    <t>刘瑶</t>
  </si>
  <si>
    <t>面试序号</t>
  </si>
  <si>
    <t>面试缺考</t>
  </si>
  <si>
    <t>递补,面试缺考</t>
  </si>
  <si>
    <t>初1</t>
  </si>
  <si>
    <t>初5</t>
  </si>
  <si>
    <t>初6</t>
  </si>
  <si>
    <t>初3</t>
  </si>
  <si>
    <t>初4</t>
  </si>
  <si>
    <t>初2</t>
  </si>
  <si>
    <t>面试缺考</t>
  </si>
  <si>
    <t>序号</t>
  </si>
  <si>
    <t>性 别</t>
  </si>
  <si>
    <t>学历</t>
  </si>
  <si>
    <t>具备何种教师资格证</t>
  </si>
  <si>
    <t>总分</t>
  </si>
  <si>
    <t>排名</t>
  </si>
  <si>
    <t>幼儿园</t>
  </si>
  <si>
    <r>
      <t>2016</t>
    </r>
    <r>
      <rPr>
        <b/>
        <sz val="16"/>
        <rFont val="方正小标宋简体"/>
        <family val="0"/>
      </rPr>
      <t>年瑞金籍赣州师范高等专科学校学前教育定单班面试成绩表</t>
    </r>
  </si>
  <si>
    <t>讲故事序号</t>
  </si>
  <si>
    <t>画唱序号</t>
  </si>
  <si>
    <r>
      <t>姓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名</t>
    </r>
  </si>
  <si>
    <t>身份证号</t>
  </si>
  <si>
    <t>出生年月</t>
  </si>
  <si>
    <t>年制</t>
  </si>
  <si>
    <t>讲故事</t>
  </si>
  <si>
    <t>简笔画</t>
  </si>
  <si>
    <t>即兴弹唱</t>
  </si>
  <si>
    <t>合计</t>
  </si>
  <si>
    <t>备注</t>
  </si>
  <si>
    <r>
      <t>（3</t>
    </r>
    <r>
      <rPr>
        <sz val="12"/>
        <rFont val="宋体"/>
        <family val="0"/>
      </rPr>
      <t>5分）</t>
    </r>
  </si>
  <si>
    <r>
      <t>（3</t>
    </r>
    <r>
      <rPr>
        <sz val="12"/>
        <rFont val="宋体"/>
        <family val="0"/>
      </rPr>
      <t>0分）</t>
    </r>
  </si>
  <si>
    <t>危芊祺</t>
  </si>
  <si>
    <t>女</t>
  </si>
  <si>
    <t>360781199701060022</t>
  </si>
  <si>
    <t>1997.1</t>
  </si>
  <si>
    <t>五年制</t>
  </si>
  <si>
    <t>大专</t>
  </si>
  <si>
    <t>夏天敏</t>
  </si>
  <si>
    <t>360781199712230023</t>
  </si>
  <si>
    <t>1997.12</t>
  </si>
  <si>
    <t>许如星</t>
  </si>
  <si>
    <t>36078119960316010X</t>
  </si>
  <si>
    <t>1996.3</t>
  </si>
  <si>
    <t>杨丽丹</t>
  </si>
  <si>
    <t>360781199512070029</t>
  </si>
  <si>
    <t>1995.12</t>
  </si>
  <si>
    <t>谢小艺</t>
  </si>
  <si>
    <t>360781199605180024</t>
  </si>
  <si>
    <t>赖雪敏</t>
  </si>
  <si>
    <t>360781199603100043</t>
  </si>
  <si>
    <t>郭东东</t>
  </si>
  <si>
    <t>男</t>
  </si>
  <si>
    <t>360781199307036315</t>
  </si>
  <si>
    <t>1993.7</t>
  </si>
  <si>
    <t>李琦</t>
  </si>
  <si>
    <t>360781199501281744</t>
  </si>
  <si>
    <t>1995.1</t>
  </si>
  <si>
    <t>朱书婷</t>
  </si>
  <si>
    <t>360781199504282929</t>
  </si>
  <si>
    <t>1995.4</t>
  </si>
  <si>
    <t>宋俊娟</t>
  </si>
  <si>
    <t>360781199510022727</t>
  </si>
  <si>
    <t>黄丽琴</t>
  </si>
  <si>
    <t>360781199611026322</t>
  </si>
  <si>
    <t>1996.11</t>
  </si>
  <si>
    <t>巫云飞</t>
  </si>
  <si>
    <t>360781199504060648</t>
  </si>
  <si>
    <t>钟楚君</t>
  </si>
  <si>
    <t>360781199606110028</t>
  </si>
  <si>
    <t>1996.6</t>
  </si>
  <si>
    <t>郭宁丽</t>
  </si>
  <si>
    <t>360781199509105884</t>
  </si>
  <si>
    <t>1995.9</t>
  </si>
  <si>
    <t>杨凌</t>
  </si>
  <si>
    <t>360781199404062064</t>
  </si>
  <si>
    <t>1994.4</t>
  </si>
  <si>
    <t>宋丽玲</t>
  </si>
  <si>
    <t>360781199612190044</t>
  </si>
  <si>
    <t>1996.12</t>
  </si>
  <si>
    <t>吴艳萍</t>
  </si>
  <si>
    <t>360781199703056326</t>
  </si>
  <si>
    <t>1997.3</t>
  </si>
  <si>
    <t>朱莲</t>
  </si>
  <si>
    <t>360781199508165527</t>
  </si>
  <si>
    <t>1995.8</t>
  </si>
  <si>
    <t>袁红梅</t>
  </si>
  <si>
    <t>360781199510014744</t>
  </si>
  <si>
    <t>1995.10</t>
  </si>
  <si>
    <t>胡翠敏</t>
  </si>
  <si>
    <t>360781199502226624</t>
  </si>
  <si>
    <t>1995.2</t>
  </si>
  <si>
    <t>郭亚红</t>
  </si>
  <si>
    <t>360781199602082023</t>
  </si>
  <si>
    <t>1996.2</t>
  </si>
  <si>
    <t>谢家华</t>
  </si>
  <si>
    <t>360781199609054711</t>
  </si>
  <si>
    <t>1996.9</t>
  </si>
  <si>
    <t>谢文</t>
  </si>
  <si>
    <t>360781199606201739</t>
  </si>
  <si>
    <t>刘文强</t>
  </si>
  <si>
    <t>360781199508192031</t>
  </si>
  <si>
    <t>谢盈贞</t>
  </si>
  <si>
    <t>36078119960604004X</t>
  </si>
  <si>
    <t>1996.5</t>
  </si>
  <si>
    <t>杨明翊</t>
  </si>
  <si>
    <t>360781199609131713</t>
  </si>
  <si>
    <t>杨茜</t>
  </si>
  <si>
    <t>360781199708130621</t>
  </si>
  <si>
    <t>1997.8</t>
  </si>
  <si>
    <t>谢阿红</t>
  </si>
  <si>
    <t>360781199504014748</t>
  </si>
  <si>
    <t>宋丹</t>
  </si>
  <si>
    <t>360781199812200083</t>
  </si>
  <si>
    <t>1998.12</t>
  </si>
  <si>
    <t>三年制</t>
  </si>
  <si>
    <t>中专</t>
  </si>
  <si>
    <t>幼儿园</t>
  </si>
  <si>
    <t>刘璐璇</t>
  </si>
  <si>
    <t>360781199701103686</t>
  </si>
  <si>
    <t>刘雨婷</t>
  </si>
  <si>
    <t>360781199809071022</t>
  </si>
  <si>
    <t>1998.9</t>
  </si>
  <si>
    <t>李瑞玲</t>
  </si>
  <si>
    <t>360781199809180042</t>
  </si>
  <si>
    <t>刘佳欣</t>
  </si>
  <si>
    <t>360781199703080086</t>
  </si>
  <si>
    <t>兰梦云</t>
  </si>
  <si>
    <t>360781199909300048</t>
  </si>
  <si>
    <t>1999.9</t>
  </si>
  <si>
    <t>刘玲</t>
  </si>
  <si>
    <t>360781199802270045</t>
  </si>
  <si>
    <t>1998.2</t>
  </si>
  <si>
    <t>黄燕云</t>
  </si>
  <si>
    <t>360781199709120042</t>
  </si>
  <si>
    <t>1997.9</t>
  </si>
  <si>
    <t>蔡春梅</t>
  </si>
  <si>
    <t>360781199408076324</t>
  </si>
  <si>
    <t>1994.8</t>
  </si>
  <si>
    <t>蔡绵秀</t>
  </si>
  <si>
    <t>360781199705086326</t>
  </si>
  <si>
    <t>1997.5</t>
  </si>
  <si>
    <t>王嘉丽</t>
  </si>
  <si>
    <t>360781199805103621</t>
  </si>
  <si>
    <t>1998.5</t>
  </si>
  <si>
    <t>吴爱平</t>
  </si>
  <si>
    <t>360781199611136329</t>
  </si>
  <si>
    <t>王珠丹</t>
  </si>
  <si>
    <t>360781200005163664</t>
  </si>
  <si>
    <t>2000.5</t>
  </si>
  <si>
    <t>钟绘闻</t>
  </si>
  <si>
    <t>360781199704022021</t>
  </si>
  <si>
    <t>1997.4</t>
  </si>
  <si>
    <t>罗阿琴</t>
  </si>
  <si>
    <t>360781199711235826</t>
  </si>
  <si>
    <t>1997.11</t>
  </si>
  <si>
    <t>刘艳芳</t>
  </si>
  <si>
    <t>360781199711136326</t>
  </si>
  <si>
    <t>黎林秀</t>
  </si>
  <si>
    <t>360781199607115824</t>
  </si>
  <si>
    <t>1996.7</t>
  </si>
  <si>
    <t>廖淑萍</t>
  </si>
  <si>
    <t>360730199610182382</t>
  </si>
  <si>
    <t>1996.10</t>
  </si>
  <si>
    <t>陈琴</t>
  </si>
  <si>
    <t>360781199610197023</t>
  </si>
  <si>
    <t>吴邦升</t>
  </si>
  <si>
    <t>360781199712080037</t>
  </si>
  <si>
    <t>瑞金市2016年招聘教师第一批面试人员成绩表（音乐学科）</t>
  </si>
  <si>
    <t>说课</t>
  </si>
  <si>
    <t>视唱练耳</t>
  </si>
  <si>
    <t>主专业展示</t>
  </si>
  <si>
    <t>合计成绩</t>
  </si>
  <si>
    <t>合计折算分</t>
  </si>
  <si>
    <t>成绩</t>
  </si>
  <si>
    <t>折算分（35%）</t>
  </si>
  <si>
    <t>成绩（20%）</t>
  </si>
  <si>
    <t>成绩（45%）</t>
  </si>
  <si>
    <t>上午14</t>
  </si>
  <si>
    <t>下午12</t>
  </si>
  <si>
    <t>小学音乐</t>
  </si>
  <si>
    <t>杨文婷</t>
  </si>
  <si>
    <t>上午9</t>
  </si>
  <si>
    <t>下午2</t>
  </si>
  <si>
    <t>曾斐</t>
  </si>
  <si>
    <t>上午6</t>
  </si>
  <si>
    <t>下午13</t>
  </si>
  <si>
    <t>吴帆</t>
  </si>
  <si>
    <t>下午16</t>
  </si>
  <si>
    <t>上午3</t>
  </si>
  <si>
    <t>王茂生</t>
  </si>
  <si>
    <t>下午18</t>
  </si>
  <si>
    <t>赖雅青</t>
  </si>
  <si>
    <t>上午13</t>
  </si>
  <si>
    <t>下午7</t>
  </si>
  <si>
    <t>钟芳芳</t>
  </si>
  <si>
    <t>上午10</t>
  </si>
  <si>
    <t>下午4</t>
  </si>
  <si>
    <t>陈瑜</t>
  </si>
  <si>
    <t>上午2</t>
  </si>
  <si>
    <t>杨巧</t>
  </si>
  <si>
    <t>肖娟</t>
  </si>
  <si>
    <t>上午18</t>
  </si>
  <si>
    <t>下午9</t>
  </si>
  <si>
    <t>刘小露</t>
  </si>
  <si>
    <t>上午1</t>
  </si>
  <si>
    <t>下午19</t>
  </si>
  <si>
    <t>刘薇</t>
  </si>
  <si>
    <t>上午12</t>
  </si>
  <si>
    <t>下午17</t>
  </si>
  <si>
    <t>许剑飞</t>
  </si>
  <si>
    <t>下午6</t>
  </si>
  <si>
    <t>杨益</t>
  </si>
  <si>
    <t>上午7</t>
  </si>
  <si>
    <t>下午10</t>
  </si>
  <si>
    <t>钟颉熠</t>
  </si>
  <si>
    <t>上午5</t>
  </si>
  <si>
    <t>钟颉妍</t>
  </si>
  <si>
    <t>下午8</t>
  </si>
  <si>
    <t>杜清兰</t>
  </si>
  <si>
    <t>上午4</t>
  </si>
  <si>
    <t>刘梦婷</t>
  </si>
  <si>
    <t>下午11</t>
  </si>
  <si>
    <t>刘云</t>
  </si>
  <si>
    <t>下午3</t>
  </si>
  <si>
    <t>上午15</t>
  </si>
  <si>
    <t>李媛</t>
  </si>
  <si>
    <t>上午16</t>
  </si>
  <si>
    <t>刘琪瑶</t>
  </si>
  <si>
    <t>上午8</t>
  </si>
  <si>
    <t>刘俊平</t>
  </si>
  <si>
    <t>谢婷</t>
  </si>
  <si>
    <t>周翠连</t>
  </si>
  <si>
    <t>赖建文</t>
  </si>
  <si>
    <t>下午15</t>
  </si>
  <si>
    <t>上午19</t>
  </si>
  <si>
    <t>欧阳辉</t>
  </si>
  <si>
    <t>上午17</t>
  </si>
  <si>
    <t>赖婷</t>
  </si>
  <si>
    <t>下午1</t>
  </si>
  <si>
    <t>周邦元</t>
  </si>
  <si>
    <t>杨葳</t>
  </si>
  <si>
    <t>黄苏云</t>
  </si>
  <si>
    <t>李莉</t>
  </si>
  <si>
    <t>下午5</t>
  </si>
  <si>
    <t>特岗小学音乐</t>
  </si>
  <si>
    <t>谢林邑</t>
  </si>
  <si>
    <t>18507971021</t>
  </si>
  <si>
    <t>下午14</t>
  </si>
  <si>
    <t>段丽华</t>
  </si>
  <si>
    <t>15979737997</t>
  </si>
  <si>
    <t>钟丽萍</t>
  </si>
  <si>
    <t>18816484230</t>
  </si>
  <si>
    <t>上午11</t>
  </si>
  <si>
    <t>邹萍</t>
  </si>
  <si>
    <t>15279754157</t>
  </si>
  <si>
    <t>江卉</t>
  </si>
  <si>
    <t>18370700557</t>
  </si>
  <si>
    <t>职校音乐</t>
  </si>
  <si>
    <t>杨璐云</t>
  </si>
  <si>
    <t>邹铃</t>
  </si>
  <si>
    <t>赖进强</t>
  </si>
  <si>
    <t>序号</t>
  </si>
  <si>
    <t>说课序号</t>
  </si>
  <si>
    <t>技测序号</t>
  </si>
  <si>
    <t>岗位
名称</t>
  </si>
  <si>
    <t>性别</t>
  </si>
  <si>
    <t>笔试成绩（占50%）</t>
  </si>
  <si>
    <t>面试成绩（占50%）</t>
  </si>
  <si>
    <t>总成绩</t>
  </si>
  <si>
    <t>排名</t>
  </si>
  <si>
    <t>是否入闱</t>
  </si>
  <si>
    <t>备注</t>
  </si>
  <si>
    <t>笔试
成绩</t>
  </si>
  <si>
    <t>折算分</t>
  </si>
  <si>
    <t>说课（40%）</t>
  </si>
  <si>
    <t>100米（20%）</t>
  </si>
  <si>
    <t>800米（20%）</t>
  </si>
  <si>
    <t>球类（20%）</t>
  </si>
  <si>
    <t>合计</t>
  </si>
  <si>
    <t>时间</t>
  </si>
  <si>
    <t>折合秒数</t>
  </si>
  <si>
    <t>初中体育</t>
  </si>
  <si>
    <t>许玉春</t>
  </si>
  <si>
    <t>3.23.87</t>
  </si>
  <si>
    <t>许瑞娟</t>
  </si>
  <si>
    <t>3.12.57</t>
  </si>
  <si>
    <t>程沐霖</t>
  </si>
  <si>
    <t>2.38.84</t>
  </si>
  <si>
    <t>谢飞</t>
  </si>
  <si>
    <t>弃权</t>
  </si>
  <si>
    <t>宋发</t>
  </si>
  <si>
    <t>2.51.11</t>
  </si>
  <si>
    <t>小学体育</t>
  </si>
  <si>
    <t>杨滢</t>
  </si>
  <si>
    <t>3.25.47</t>
  </si>
  <si>
    <t>郑清文</t>
  </si>
  <si>
    <t>2.23.96</t>
  </si>
  <si>
    <t>钟娜</t>
  </si>
  <si>
    <t>2.54.88</t>
  </si>
  <si>
    <t>朱仁</t>
  </si>
  <si>
    <t>3.08.02</t>
  </si>
  <si>
    <t>钟敏</t>
  </si>
  <si>
    <t>2.23.17</t>
  </si>
  <si>
    <t>杨志成</t>
  </si>
  <si>
    <t>2.22.59</t>
  </si>
  <si>
    <t>危聪</t>
  </si>
  <si>
    <t>2.33.59</t>
  </si>
  <si>
    <t>曾骏</t>
  </si>
  <si>
    <t>2.28.84</t>
  </si>
  <si>
    <t>朱青</t>
  </si>
  <si>
    <t>3.04.66</t>
  </si>
  <si>
    <t>邱艳平</t>
  </si>
  <si>
    <t>2.25.13</t>
  </si>
  <si>
    <t>周艳萍</t>
  </si>
  <si>
    <t>3.29.91</t>
  </si>
  <si>
    <t>梁海平</t>
  </si>
  <si>
    <t>2.19.68</t>
  </si>
  <si>
    <t>钟林军</t>
  </si>
  <si>
    <t>3.28.67</t>
  </si>
  <si>
    <t>邹祖桂</t>
  </si>
  <si>
    <t>2.32.81</t>
  </si>
  <si>
    <t>詹林峰</t>
  </si>
  <si>
    <t>2.32.49</t>
  </si>
  <si>
    <t>陈飞飞</t>
  </si>
  <si>
    <t>2.30.62</t>
  </si>
  <si>
    <t>陈子涵</t>
  </si>
  <si>
    <t>3.22.42</t>
  </si>
  <si>
    <t>李江</t>
  </si>
  <si>
    <t>2.30.10</t>
  </si>
  <si>
    <t>钟支朋</t>
  </si>
  <si>
    <t>2.26.72</t>
  </si>
  <si>
    <t>朱真</t>
  </si>
  <si>
    <t>2.26.88</t>
  </si>
  <si>
    <t>杨富文</t>
  </si>
  <si>
    <t>2.41.61</t>
  </si>
  <si>
    <t>曾源</t>
  </si>
  <si>
    <t>2.37.21</t>
  </si>
  <si>
    <t>朱康</t>
  </si>
  <si>
    <t>2.42.79</t>
  </si>
  <si>
    <t>钟先棚</t>
  </si>
  <si>
    <t>2.42.35</t>
  </si>
  <si>
    <t>2.53.80</t>
  </si>
  <si>
    <t>梁颖</t>
  </si>
  <si>
    <t>郭永华</t>
  </si>
  <si>
    <t>2.51.77</t>
  </si>
  <si>
    <t>罗丽</t>
  </si>
  <si>
    <t>4.22.44</t>
  </si>
  <si>
    <t>钟隆茂</t>
  </si>
  <si>
    <t>3.46.71</t>
  </si>
  <si>
    <t>黄志华</t>
  </si>
  <si>
    <t>特岗小学体育</t>
  </si>
  <si>
    <t>刘春艳</t>
  </si>
  <si>
    <t>15970029108</t>
  </si>
  <si>
    <t>2.56.44</t>
  </si>
  <si>
    <t>刘佳琦</t>
  </si>
  <si>
    <t>15779752775</t>
  </si>
  <si>
    <t>2.41.59</t>
  </si>
  <si>
    <t>陈深山</t>
  </si>
  <si>
    <t>15170708306</t>
  </si>
  <si>
    <t>2.39.65</t>
  </si>
  <si>
    <t>何志伟</t>
  </si>
  <si>
    <t>15070030417</t>
  </si>
  <si>
    <t>2.54.50</t>
  </si>
  <si>
    <t>邱秀金</t>
  </si>
  <si>
    <t>13979787945</t>
  </si>
  <si>
    <t>3.01.04</t>
  </si>
  <si>
    <t>王鑫</t>
  </si>
  <si>
    <t>13479916171</t>
  </si>
  <si>
    <t>肖珊</t>
  </si>
  <si>
    <t>15083901910</t>
  </si>
  <si>
    <t>王文旭</t>
  </si>
  <si>
    <t>15350302803</t>
  </si>
  <si>
    <t>瑞金市2016年招聘教师第一批面试人员成绩表(体育学科)</t>
  </si>
  <si>
    <t>瑞金市2016年招聘教师第一批面试人员成绩表(美术学科）</t>
  </si>
  <si>
    <t>色彩序号</t>
  </si>
  <si>
    <t>速写素描序号</t>
  </si>
  <si>
    <t>胡小华</t>
  </si>
  <si>
    <t>刘彦汝</t>
  </si>
  <si>
    <t>朱军</t>
  </si>
  <si>
    <t>谢湲</t>
  </si>
  <si>
    <t>刘叶婧</t>
  </si>
  <si>
    <t>卢艳玲</t>
  </si>
  <si>
    <t>曾诗棋</t>
  </si>
  <si>
    <t>邹琦</t>
  </si>
  <si>
    <t>杨双</t>
  </si>
  <si>
    <t>汪媛媛</t>
  </si>
  <si>
    <t>胡林</t>
  </si>
  <si>
    <t>李洋</t>
  </si>
  <si>
    <t>杨瑶</t>
  </si>
  <si>
    <t>朱佳灵</t>
  </si>
  <si>
    <t>周艺赛</t>
  </si>
  <si>
    <t>危智</t>
  </si>
  <si>
    <t>朱琴</t>
  </si>
  <si>
    <t>古淑琴</t>
  </si>
  <si>
    <t>杨雅丽</t>
  </si>
  <si>
    <t>李洁</t>
  </si>
  <si>
    <t>刘桢</t>
  </si>
  <si>
    <t>陈水发</t>
  </si>
  <si>
    <t>段小宇</t>
  </si>
  <si>
    <t>张超</t>
  </si>
  <si>
    <t>钟孟雁</t>
  </si>
  <si>
    <t>毛杜元</t>
  </si>
  <si>
    <t>钟罗生宝</t>
  </si>
  <si>
    <t>杨丽明</t>
  </si>
  <si>
    <t>宋婷</t>
  </si>
  <si>
    <t>谢功强</t>
  </si>
  <si>
    <t>陈涛</t>
  </si>
  <si>
    <t>18270720588</t>
  </si>
  <si>
    <t>123.5</t>
  </si>
  <si>
    <t>2</t>
  </si>
  <si>
    <t>钟珠</t>
  </si>
  <si>
    <t>18379726947</t>
  </si>
  <si>
    <t>147</t>
  </si>
  <si>
    <t>1</t>
  </si>
  <si>
    <t>顾帆</t>
  </si>
  <si>
    <t>13766377317</t>
  </si>
  <si>
    <t>122</t>
  </si>
  <si>
    <t>3</t>
  </si>
  <si>
    <t>杨淑莹</t>
  </si>
  <si>
    <t>18365408937</t>
  </si>
  <si>
    <t>112</t>
  </si>
  <si>
    <t>6</t>
  </si>
  <si>
    <t>周志强</t>
  </si>
  <si>
    <t>15179161677</t>
  </si>
  <si>
    <t>116.5</t>
  </si>
  <si>
    <t>4</t>
  </si>
  <si>
    <t>刘科琦</t>
  </si>
  <si>
    <t>15970876112</t>
  </si>
  <si>
    <t>112.5</t>
  </si>
  <si>
    <t>5</t>
  </si>
  <si>
    <t>黄卫东</t>
  </si>
  <si>
    <t>刘平</t>
  </si>
  <si>
    <t>速写
（20分）</t>
  </si>
  <si>
    <t>素描
（40分）</t>
  </si>
  <si>
    <t>色彩
（40分）</t>
  </si>
  <si>
    <t>面试小计</t>
  </si>
  <si>
    <t>小学美术</t>
  </si>
  <si>
    <t>特岗小学美术</t>
  </si>
  <si>
    <t>职校美术</t>
  </si>
  <si>
    <t>邹蕾</t>
  </si>
  <si>
    <t>黄怡陶</t>
  </si>
  <si>
    <t>阳洁</t>
  </si>
  <si>
    <t>罗根秀</t>
  </si>
  <si>
    <t>赖治宇</t>
  </si>
  <si>
    <t>周永洋</t>
  </si>
  <si>
    <t>瑞金市2016年招聘教师第一批面试人员成绩表（计算机学科）</t>
  </si>
  <si>
    <t>序号</t>
  </si>
  <si>
    <t>面试序号</t>
  </si>
  <si>
    <t>岗位
名称</t>
  </si>
  <si>
    <t>性别</t>
  </si>
  <si>
    <t>笔试成绩（占50%）</t>
  </si>
  <si>
    <t>面试成绩（占50%）</t>
  </si>
  <si>
    <t>总成绩</t>
  </si>
  <si>
    <t>排名</t>
  </si>
  <si>
    <t>是否入闱</t>
  </si>
  <si>
    <t>备注</t>
  </si>
  <si>
    <t>笔试
成绩</t>
  </si>
  <si>
    <t>折算分</t>
  </si>
  <si>
    <t>面试成绩</t>
  </si>
  <si>
    <t>初中计算机</t>
  </si>
  <si>
    <t>女</t>
  </si>
  <si>
    <t>面试缺考</t>
  </si>
  <si>
    <t>小学计算机</t>
  </si>
  <si>
    <t>调剂</t>
  </si>
  <si>
    <t>小学计算机</t>
  </si>
  <si>
    <t>女</t>
  </si>
  <si>
    <t>男</t>
  </si>
  <si>
    <t>职校计算机</t>
  </si>
  <si>
    <t>1997.3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</si>
</sst>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_ "/>
    <numFmt numFmtId="190" formatCode="0.000000_ "/>
    <numFmt numFmtId="191" formatCode="0.00000_ "/>
    <numFmt numFmtId="192" formatCode="0.0000_ "/>
    <numFmt numFmtId="193" formatCode="0.000_ "/>
    <numFmt numFmtId="194" formatCode="0.00_ "/>
    <numFmt numFmtId="195" formatCode="0.000_);[Red]\(0.000\)"/>
    <numFmt numFmtId="196" formatCode="0.00_);[Red]\(0.00\)"/>
  </numFmts>
  <fonts count="34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方正小标宋简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9"/>
      <color indexed="12"/>
      <name val="宋体"/>
      <family val="0"/>
    </font>
    <font>
      <sz val="1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9" fillId="8" borderId="0" applyNumberFormat="0" applyBorder="0" applyAlignment="0" applyProtection="0"/>
    <xf numFmtId="0" fontId="20" fillId="2" borderId="8" applyNumberFormat="0" applyAlignment="0" applyProtection="0"/>
    <xf numFmtId="0" fontId="21" fillId="3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4" fillId="2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0" fontId="0" fillId="0" borderId="0" xfId="40" applyAlignment="1">
      <alignment horizontal="center" vertical="center"/>
      <protection/>
    </xf>
    <xf numFmtId="0" fontId="0" fillId="0" borderId="0" xfId="40">
      <alignment/>
      <protection/>
    </xf>
    <xf numFmtId="49" fontId="23" fillId="0" borderId="10" xfId="40" applyNumberFormat="1" applyFont="1" applyBorder="1" applyAlignment="1">
      <alignment horizontal="center" vertical="center" wrapText="1"/>
      <protection/>
    </xf>
    <xf numFmtId="0" fontId="23" fillId="0" borderId="10" xfId="40" applyNumberFormat="1" applyFont="1" applyBorder="1" applyAlignment="1">
      <alignment horizontal="center" vertical="center" wrapText="1"/>
      <protection/>
    </xf>
    <xf numFmtId="0" fontId="23" fillId="0" borderId="10" xfId="40" applyNumberFormat="1" applyFont="1" applyBorder="1" applyAlignment="1">
      <alignment horizontal="center" vertical="center"/>
      <protection/>
    </xf>
    <xf numFmtId="49" fontId="23" fillId="0" borderId="10" xfId="40" applyNumberFormat="1" applyFont="1" applyBorder="1" applyAlignment="1">
      <alignment horizontal="center" vertical="center"/>
      <protection/>
    </xf>
    <xf numFmtId="0" fontId="23" fillId="0" borderId="10" xfId="40" applyFont="1" applyBorder="1" applyAlignment="1">
      <alignment horizontal="center" vertical="center"/>
      <protection/>
    </xf>
    <xf numFmtId="194" fontId="23" fillId="0" borderId="10" xfId="40" applyNumberFormat="1" applyFont="1" applyBorder="1" applyAlignment="1">
      <alignment horizontal="center" vertical="center"/>
      <protection/>
    </xf>
    <xf numFmtId="0" fontId="0" fillId="0" borderId="0" xfId="40" applyNumberFormat="1">
      <alignment/>
      <protection/>
    </xf>
    <xf numFmtId="195" fontId="23" fillId="0" borderId="10" xfId="40" applyNumberFormat="1" applyFont="1" applyBorder="1" applyAlignment="1">
      <alignment horizontal="center" vertical="center" wrapText="1"/>
      <protection/>
    </xf>
    <xf numFmtId="195" fontId="0" fillId="0" borderId="0" xfId="40" applyNumberFormat="1">
      <alignment/>
      <protection/>
    </xf>
    <xf numFmtId="0" fontId="3" fillId="0" borderId="10" xfId="0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/>
    </xf>
    <xf numFmtId="0" fontId="0" fillId="0" borderId="0" xfId="40" applyAlignment="1">
      <alignment horizontal="center"/>
      <protection/>
    </xf>
    <xf numFmtId="196" fontId="23" fillId="0" borderId="10" xfId="40" applyNumberFormat="1" applyFont="1" applyBorder="1" applyAlignment="1">
      <alignment horizontal="center" vertical="center"/>
      <protection/>
    </xf>
    <xf numFmtId="196" fontId="1" fillId="0" borderId="10" xfId="40" applyNumberFormat="1" applyFont="1" applyBorder="1" applyAlignment="1">
      <alignment horizontal="center" vertical="center"/>
      <protection/>
    </xf>
    <xf numFmtId="0" fontId="1" fillId="0" borderId="10" xfId="40" applyNumberFormat="1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/>
      <protection/>
    </xf>
    <xf numFmtId="194" fontId="1" fillId="0" borderId="10" xfId="40" applyNumberFormat="1" applyFont="1" applyBorder="1" applyAlignment="1">
      <alignment horizontal="center" vertical="center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3" fillId="0" borderId="11" xfId="40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194" fontId="0" fillId="0" borderId="10" xfId="0" applyNumberForma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3" fillId="0" borderId="10" xfId="40" applyNumberFormat="1" applyFont="1" applyBorder="1" applyAlignment="1">
      <alignment horizontal="center" vertical="center" shrinkToFit="1"/>
      <protection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0" xfId="40" applyNumberFormat="1" applyFont="1" applyBorder="1" applyAlignment="1">
      <alignment horizontal="center" vertical="center" shrinkToFit="1"/>
      <protection/>
    </xf>
    <xf numFmtId="184" fontId="2" fillId="0" borderId="10" xfId="0" applyNumberFormat="1" applyFont="1" applyFill="1" applyBorder="1" applyAlignment="1">
      <alignment horizontal="center" vertical="center" shrinkToFit="1"/>
    </xf>
    <xf numFmtId="196" fontId="0" fillId="0" borderId="10" xfId="40" applyNumberFormat="1" applyFont="1" applyBorder="1" applyAlignment="1">
      <alignment horizontal="center" vertical="center" shrinkToFit="1"/>
      <protection/>
    </xf>
    <xf numFmtId="194" fontId="0" fillId="0" borderId="10" xfId="40" applyNumberFormat="1" applyFont="1" applyBorder="1" applyAlignment="1">
      <alignment horizontal="center" vertical="center" shrinkToFit="1"/>
      <protection/>
    </xf>
    <xf numFmtId="0" fontId="0" fillId="0" borderId="10" xfId="40" applyNumberFormat="1" applyFont="1" applyBorder="1" applyAlignment="1">
      <alignment horizontal="center" vertical="center"/>
      <protection/>
    </xf>
    <xf numFmtId="184" fontId="2" fillId="0" borderId="10" xfId="0" applyNumberFormat="1" applyFont="1" applyBorder="1" applyAlignment="1">
      <alignment horizontal="center" vertical="center" shrinkToFit="1"/>
    </xf>
    <xf numFmtId="196" fontId="0" fillId="0" borderId="10" xfId="40" applyNumberFormat="1" applyFont="1" applyFill="1" applyBorder="1" applyAlignment="1">
      <alignment horizontal="center" vertical="center" shrinkToFit="1"/>
      <protection/>
    </xf>
    <xf numFmtId="184" fontId="2" fillId="0" borderId="13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195" fontId="30" fillId="0" borderId="0" xfId="40" applyNumberFormat="1" applyFont="1">
      <alignment/>
      <protection/>
    </xf>
    <xf numFmtId="0" fontId="2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1" fillId="0" borderId="10" xfId="40" applyNumberFormat="1" applyFont="1" applyBorder="1" applyAlignment="1">
      <alignment horizontal="center" vertical="center"/>
      <protection/>
    </xf>
    <xf numFmtId="184" fontId="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49" fontId="23" fillId="0" borderId="14" xfId="40" applyNumberFormat="1" applyFont="1" applyFill="1" applyBorder="1" applyAlignment="1">
      <alignment horizontal="center" vertical="center" wrapText="1"/>
      <protection/>
    </xf>
    <xf numFmtId="49" fontId="23" fillId="0" borderId="11" xfId="40" applyNumberFormat="1" applyFont="1" applyFill="1" applyBorder="1" applyAlignment="1">
      <alignment horizontal="center" vertical="center" wrapText="1"/>
      <protection/>
    </xf>
    <xf numFmtId="0" fontId="22" fillId="0" borderId="15" xfId="40" applyFont="1" applyBorder="1" applyAlignment="1">
      <alignment horizontal="center" vertical="center"/>
      <protection/>
    </xf>
    <xf numFmtId="49" fontId="23" fillId="0" borderId="14" xfId="40" applyNumberFormat="1" applyFont="1" applyBorder="1" applyAlignment="1">
      <alignment horizontal="center" vertical="center" wrapText="1"/>
      <protection/>
    </xf>
    <xf numFmtId="49" fontId="23" fillId="0" borderId="11" xfId="40" applyNumberFormat="1" applyFont="1" applyBorder="1" applyAlignment="1">
      <alignment horizontal="center" vertical="center" wrapText="1"/>
      <protection/>
    </xf>
    <xf numFmtId="0" fontId="0" fillId="0" borderId="11" xfId="40" applyBorder="1">
      <alignment/>
      <protection/>
    </xf>
    <xf numFmtId="0" fontId="23" fillId="0" borderId="14" xfId="40" applyNumberFormat="1" applyFont="1" applyBorder="1" applyAlignment="1">
      <alignment horizontal="center" vertical="center" wrapText="1"/>
      <protection/>
    </xf>
    <xf numFmtId="0" fontId="23" fillId="0" borderId="11" xfId="40" applyNumberFormat="1" applyFont="1" applyBorder="1" applyAlignment="1">
      <alignment horizontal="center" vertical="center" wrapText="1"/>
      <protection/>
    </xf>
    <xf numFmtId="0" fontId="23" fillId="0" borderId="12" xfId="40" applyFont="1" applyBorder="1" applyAlignment="1">
      <alignment horizontal="center" vertical="center"/>
      <protection/>
    </xf>
    <xf numFmtId="0" fontId="23" fillId="0" borderId="16" xfId="40" applyFont="1" applyBorder="1" applyAlignment="1">
      <alignment horizontal="center" vertical="center"/>
      <protection/>
    </xf>
    <xf numFmtId="0" fontId="23" fillId="0" borderId="17" xfId="40" applyFont="1" applyBorder="1" applyAlignment="1">
      <alignment horizontal="center" vertical="center"/>
      <protection/>
    </xf>
    <xf numFmtId="0" fontId="23" fillId="0" borderId="12" xfId="40" applyNumberFormat="1" applyFont="1" applyBorder="1" applyAlignment="1">
      <alignment horizontal="center" vertical="center"/>
      <protection/>
    </xf>
    <xf numFmtId="0" fontId="23" fillId="0" borderId="17" xfId="40" applyNumberFormat="1" applyFont="1" applyBorder="1" applyAlignment="1">
      <alignment horizontal="center" vertical="center"/>
      <protection/>
    </xf>
    <xf numFmtId="0" fontId="23" fillId="0" borderId="18" xfId="40" applyNumberFormat="1" applyFont="1" applyBorder="1" applyAlignment="1">
      <alignment horizontal="center" vertical="center" wrapText="1"/>
      <protection/>
    </xf>
    <xf numFmtId="49" fontId="23" fillId="0" borderId="18" xfId="40" applyNumberFormat="1" applyFont="1" applyFill="1" applyBorder="1" applyAlignment="1">
      <alignment horizontal="center" vertical="center" wrapText="1"/>
      <protection/>
    </xf>
    <xf numFmtId="0" fontId="23" fillId="0" borderId="16" xfId="40" applyNumberFormat="1" applyFont="1" applyBorder="1" applyAlignment="1">
      <alignment horizontal="center" vertical="center"/>
      <protection/>
    </xf>
    <xf numFmtId="195" fontId="23" fillId="0" borderId="14" xfId="40" applyNumberFormat="1" applyFont="1" applyBorder="1" applyAlignment="1">
      <alignment horizontal="center" vertical="center" wrapText="1"/>
      <protection/>
    </xf>
    <xf numFmtId="195" fontId="23" fillId="0" borderId="11" xfId="40" applyNumberFormat="1" applyFont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49" fontId="23" fillId="0" borderId="18" xfId="40" applyNumberFormat="1" applyFont="1" applyBorder="1" applyAlignment="1">
      <alignment horizontal="center" vertical="center" wrapText="1"/>
      <protection/>
    </xf>
    <xf numFmtId="0" fontId="29" fillId="0" borderId="15" xfId="40" applyFont="1" applyBorder="1" applyAlignment="1">
      <alignment horizontal="center" vertical="center"/>
      <protection/>
    </xf>
    <xf numFmtId="0" fontId="0" fillId="0" borderId="12" xfId="40" applyFont="1" applyBorder="1" applyAlignment="1">
      <alignment horizontal="center" vertical="center" shrinkToFit="1"/>
      <protection/>
    </xf>
    <xf numFmtId="0" fontId="0" fillId="0" borderId="16" xfId="40" applyFont="1" applyBorder="1" applyAlignment="1">
      <alignment horizontal="center" vertical="center" shrinkToFit="1"/>
      <protection/>
    </xf>
    <xf numFmtId="0" fontId="0" fillId="0" borderId="17" xfId="40" applyFont="1" applyBorder="1" applyAlignment="1">
      <alignment horizontal="center" vertical="center" shrinkToFit="1"/>
      <protection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49" fontId="0" fillId="0" borderId="14" xfId="40" applyNumberFormat="1" applyFont="1" applyBorder="1" applyAlignment="1">
      <alignment horizontal="center" vertical="center" shrinkToFit="1"/>
      <protection/>
    </xf>
    <xf numFmtId="49" fontId="0" fillId="0" borderId="11" xfId="40" applyNumberFormat="1" applyFont="1" applyBorder="1" applyAlignment="1">
      <alignment horizontal="center" vertical="center" shrinkToFit="1"/>
      <protection/>
    </xf>
    <xf numFmtId="49" fontId="0" fillId="0" borderId="18" xfId="40" applyNumberFormat="1" applyFont="1" applyBorder="1" applyAlignment="1">
      <alignment horizontal="center" vertical="center" shrinkToFit="1"/>
      <protection/>
    </xf>
    <xf numFmtId="195" fontId="0" fillId="0" borderId="14" xfId="40" applyNumberFormat="1" applyFont="1" applyBorder="1" applyAlignment="1">
      <alignment horizontal="center" vertical="center" shrinkToFit="1"/>
      <protection/>
    </xf>
    <xf numFmtId="195" fontId="0" fillId="0" borderId="11" xfId="40" applyNumberFormat="1" applyFont="1" applyBorder="1" applyAlignment="1">
      <alignment horizontal="center" vertical="center" shrinkToFit="1"/>
      <protection/>
    </xf>
    <xf numFmtId="0" fontId="0" fillId="0" borderId="12" xfId="40" applyNumberFormat="1" applyFont="1" applyBorder="1" applyAlignment="1">
      <alignment horizontal="center" vertical="center" shrinkToFit="1"/>
      <protection/>
    </xf>
    <xf numFmtId="0" fontId="0" fillId="0" borderId="16" xfId="40" applyNumberFormat="1" applyFont="1" applyBorder="1" applyAlignment="1">
      <alignment horizontal="center" vertical="center" shrinkToFit="1"/>
      <protection/>
    </xf>
    <xf numFmtId="0" fontId="0" fillId="0" borderId="17" xfId="40" applyNumberFormat="1" applyFont="1" applyBorder="1" applyAlignment="1">
      <alignment horizontal="center" vertical="center" shrinkToFit="1"/>
      <protection/>
    </xf>
    <xf numFmtId="0" fontId="0" fillId="0" borderId="14" xfId="40" applyNumberFormat="1" applyFont="1" applyBorder="1" applyAlignment="1">
      <alignment horizontal="center" vertical="center" shrinkToFit="1"/>
      <protection/>
    </xf>
    <xf numFmtId="0" fontId="0" fillId="0" borderId="18" xfId="40" applyNumberFormat="1" applyFont="1" applyBorder="1" applyAlignment="1">
      <alignment horizontal="center" vertical="center" shrinkToFit="1"/>
      <protection/>
    </xf>
    <xf numFmtId="0" fontId="0" fillId="0" borderId="11" xfId="40" applyNumberFormat="1" applyFont="1" applyBorder="1" applyAlignment="1">
      <alignment horizontal="center" vertical="center" shrinkToFit="1"/>
      <protection/>
    </xf>
    <xf numFmtId="49" fontId="0" fillId="0" borderId="14" xfId="40" applyNumberFormat="1" applyFont="1" applyFill="1" applyBorder="1" applyAlignment="1">
      <alignment horizontal="center" vertical="center" shrinkToFit="1"/>
      <protection/>
    </xf>
    <xf numFmtId="49" fontId="0" fillId="0" borderId="18" xfId="40" applyNumberFormat="1" applyFont="1" applyFill="1" applyBorder="1" applyAlignment="1">
      <alignment horizontal="center" vertical="center" shrinkToFit="1"/>
      <protection/>
    </xf>
    <xf numFmtId="49" fontId="0" fillId="0" borderId="11" xfId="40" applyNumberFormat="1" applyFont="1" applyFill="1" applyBorder="1" applyAlignment="1">
      <alignment horizontal="center" vertical="center" shrinkToFit="1"/>
      <protection/>
    </xf>
    <xf numFmtId="49" fontId="0" fillId="0" borderId="10" xfId="0" applyNumberForma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瑞金市2015年招聘教师总成绩表（7.16音体美计算机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="130" zoomScaleNormal="130" workbookViewId="0" topLeftCell="A1">
      <pane ySplit="3" topLeftCell="BM4" activePane="bottomLeft" state="frozen"/>
      <selection pane="topLeft" activeCell="A1" sqref="A1"/>
      <selection pane="bottomLeft" activeCell="L11" sqref="L11"/>
    </sheetView>
  </sheetViews>
  <sheetFormatPr defaultColWidth="9.00390625" defaultRowHeight="14.25"/>
  <cols>
    <col min="1" max="1" width="4.125" style="10" customWidth="1"/>
    <col min="2" max="2" width="4.50390625" style="10" hidden="1" customWidth="1"/>
    <col min="3" max="3" width="14.00390625" style="10" customWidth="1"/>
    <col min="4" max="4" width="6.75390625" style="10" customWidth="1"/>
    <col min="5" max="5" width="3.875" style="10" customWidth="1"/>
    <col min="6" max="6" width="11.375" style="17" customWidth="1"/>
    <col min="7" max="7" width="9.00390625" style="10" customWidth="1"/>
    <col min="8" max="8" width="4.25390625" style="10" hidden="1" customWidth="1"/>
    <col min="9" max="9" width="9.375" style="19" customWidth="1"/>
    <col min="10" max="10" width="9.25390625" style="17" customWidth="1"/>
    <col min="11" max="11" width="7.875" style="19" customWidth="1"/>
    <col min="12" max="12" width="8.75390625" style="17" customWidth="1"/>
    <col min="13" max="13" width="5.375" style="17" customWidth="1"/>
    <col min="14" max="14" width="8.625" style="17" hidden="1" customWidth="1"/>
    <col min="15" max="15" width="11.50390625" style="23" customWidth="1"/>
    <col min="16" max="16384" width="9.00390625" style="10" customWidth="1"/>
  </cols>
  <sheetData>
    <row r="1" spans="1:15" s="9" customFormat="1" ht="24.75" customHeight="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.75" customHeight="1">
      <c r="A2" s="70" t="s">
        <v>34</v>
      </c>
      <c r="B2" s="70" t="s">
        <v>159</v>
      </c>
      <c r="C2" s="70" t="s">
        <v>35</v>
      </c>
      <c r="D2" s="70" t="s">
        <v>47</v>
      </c>
      <c r="E2" s="70" t="s">
        <v>36</v>
      </c>
      <c r="F2" s="73" t="s">
        <v>48</v>
      </c>
      <c r="G2" s="75" t="s">
        <v>37</v>
      </c>
      <c r="H2" s="76"/>
      <c r="I2" s="77"/>
      <c r="J2" s="78" t="s">
        <v>38</v>
      </c>
      <c r="K2" s="79"/>
      <c r="L2" s="73" t="s">
        <v>39</v>
      </c>
      <c r="M2" s="73" t="s">
        <v>40</v>
      </c>
      <c r="N2" s="73" t="s">
        <v>41</v>
      </c>
      <c r="O2" s="67" t="s">
        <v>42</v>
      </c>
    </row>
    <row r="3" spans="1:15" ht="24">
      <c r="A3" s="71"/>
      <c r="B3" s="71"/>
      <c r="C3" s="72"/>
      <c r="D3" s="71"/>
      <c r="E3" s="71"/>
      <c r="F3" s="74"/>
      <c r="G3" s="11" t="s">
        <v>43</v>
      </c>
      <c r="H3" s="11" t="s">
        <v>40</v>
      </c>
      <c r="I3" s="18" t="s">
        <v>44</v>
      </c>
      <c r="J3" s="12" t="s">
        <v>45</v>
      </c>
      <c r="K3" s="18" t="s">
        <v>44</v>
      </c>
      <c r="L3" s="74"/>
      <c r="M3" s="74"/>
      <c r="N3" s="74"/>
      <c r="O3" s="68"/>
    </row>
    <row r="4" spans="1:15" ht="18.75" customHeight="1">
      <c r="A4" s="7">
        <v>4</v>
      </c>
      <c r="B4" s="29">
        <v>3</v>
      </c>
      <c r="C4" s="3" t="s">
        <v>46</v>
      </c>
      <c r="D4" s="2" t="s">
        <v>52</v>
      </c>
      <c r="E4" s="2" t="s">
        <v>29</v>
      </c>
      <c r="F4" s="3">
        <v>136030306402</v>
      </c>
      <c r="G4" s="2">
        <v>129.5</v>
      </c>
      <c r="H4" s="2">
        <v>4</v>
      </c>
      <c r="I4" s="25">
        <f aca="true" t="shared" si="0" ref="I4:I40">G4/4</f>
        <v>32.375</v>
      </c>
      <c r="J4" s="28">
        <v>90.6</v>
      </c>
      <c r="K4" s="25">
        <f aca="true" t="shared" si="1" ref="K4:K40">J4/2</f>
        <v>45.3</v>
      </c>
      <c r="L4" s="28">
        <f aca="true" t="shared" si="2" ref="L4:L40">I4+K4</f>
        <v>77.675</v>
      </c>
      <c r="M4" s="13">
        <f>RANK(L4,L$4:L$13)</f>
        <v>1</v>
      </c>
      <c r="N4" s="26"/>
      <c r="O4" s="27"/>
    </row>
    <row r="5" spans="1:15" ht="18.75" customHeight="1">
      <c r="A5" s="7">
        <v>1</v>
      </c>
      <c r="B5" s="29">
        <v>9</v>
      </c>
      <c r="C5" s="3" t="s">
        <v>46</v>
      </c>
      <c r="D5" s="2" t="s">
        <v>49</v>
      </c>
      <c r="E5" s="2" t="s">
        <v>28</v>
      </c>
      <c r="F5" s="3">
        <v>136211203328</v>
      </c>
      <c r="G5" s="2">
        <v>136</v>
      </c>
      <c r="H5" s="2">
        <v>1</v>
      </c>
      <c r="I5" s="25">
        <f t="shared" si="0"/>
        <v>34</v>
      </c>
      <c r="J5" s="28">
        <v>84.8</v>
      </c>
      <c r="K5" s="25">
        <f t="shared" si="1"/>
        <v>42.4</v>
      </c>
      <c r="L5" s="28">
        <f t="shared" si="2"/>
        <v>76.4</v>
      </c>
      <c r="M5" s="13">
        <f aca="true" t="shared" si="3" ref="M5:M13">RANK(L5,L$4:L$13)</f>
        <v>2</v>
      </c>
      <c r="N5" s="26"/>
      <c r="O5" s="27"/>
    </row>
    <row r="6" spans="1:15" ht="18.75" customHeight="1">
      <c r="A6" s="7">
        <v>7</v>
      </c>
      <c r="B6" s="29">
        <v>8</v>
      </c>
      <c r="C6" s="3" t="s">
        <v>46</v>
      </c>
      <c r="D6" s="2" t="s">
        <v>55</v>
      </c>
      <c r="E6" s="2" t="s">
        <v>29</v>
      </c>
      <c r="F6" s="3">
        <v>136015004015</v>
      </c>
      <c r="G6" s="2">
        <v>122</v>
      </c>
      <c r="H6" s="2">
        <v>7</v>
      </c>
      <c r="I6" s="25">
        <f t="shared" si="0"/>
        <v>30.5</v>
      </c>
      <c r="J6" s="28">
        <v>91.6</v>
      </c>
      <c r="K6" s="25">
        <f t="shared" si="1"/>
        <v>45.8</v>
      </c>
      <c r="L6" s="28">
        <f t="shared" si="2"/>
        <v>76.3</v>
      </c>
      <c r="M6" s="13">
        <f t="shared" si="3"/>
        <v>3</v>
      </c>
      <c r="N6" s="26"/>
      <c r="O6" s="27"/>
    </row>
    <row r="7" spans="1:15" ht="18.75" customHeight="1">
      <c r="A7" s="7">
        <v>6</v>
      </c>
      <c r="B7" s="29">
        <v>7</v>
      </c>
      <c r="C7" s="3" t="s">
        <v>46</v>
      </c>
      <c r="D7" s="2" t="s">
        <v>54</v>
      </c>
      <c r="E7" s="2" t="s">
        <v>28</v>
      </c>
      <c r="F7" s="3">
        <v>136211203124</v>
      </c>
      <c r="G7" s="2">
        <v>123</v>
      </c>
      <c r="H7" s="2">
        <v>6</v>
      </c>
      <c r="I7" s="25">
        <f t="shared" si="0"/>
        <v>30.75</v>
      </c>
      <c r="J7" s="28">
        <v>90.4</v>
      </c>
      <c r="K7" s="25">
        <f t="shared" si="1"/>
        <v>45.2</v>
      </c>
      <c r="L7" s="28">
        <f t="shared" si="2"/>
        <v>75.95</v>
      </c>
      <c r="M7" s="13">
        <f t="shared" si="3"/>
        <v>4</v>
      </c>
      <c r="N7" s="26"/>
      <c r="O7" s="27"/>
    </row>
    <row r="8" spans="1:15" ht="18.75" customHeight="1">
      <c r="A8" s="7">
        <v>2</v>
      </c>
      <c r="B8" s="29">
        <v>4</v>
      </c>
      <c r="C8" s="3" t="s">
        <v>46</v>
      </c>
      <c r="D8" s="2" t="s">
        <v>50</v>
      </c>
      <c r="E8" s="2" t="s">
        <v>28</v>
      </c>
      <c r="F8" s="3">
        <v>136211203910</v>
      </c>
      <c r="G8" s="2">
        <v>132.5</v>
      </c>
      <c r="H8" s="2">
        <v>2</v>
      </c>
      <c r="I8" s="25">
        <f t="shared" si="0"/>
        <v>33.125</v>
      </c>
      <c r="J8" s="28">
        <v>85.4</v>
      </c>
      <c r="K8" s="25">
        <f t="shared" si="1"/>
        <v>42.7</v>
      </c>
      <c r="L8" s="28">
        <f t="shared" si="2"/>
        <v>75.825</v>
      </c>
      <c r="M8" s="13">
        <f t="shared" si="3"/>
        <v>5</v>
      </c>
      <c r="N8" s="26"/>
      <c r="O8" s="27"/>
    </row>
    <row r="9" spans="1:15" ht="18.75" customHeight="1">
      <c r="A9" s="7">
        <v>5</v>
      </c>
      <c r="B9" s="29">
        <v>2</v>
      </c>
      <c r="C9" s="3" t="s">
        <v>46</v>
      </c>
      <c r="D9" s="2" t="s">
        <v>53</v>
      </c>
      <c r="E9" s="2" t="s">
        <v>29</v>
      </c>
      <c r="F9" s="3">
        <v>136211203508</v>
      </c>
      <c r="G9" s="2">
        <v>126.5</v>
      </c>
      <c r="H9" s="2">
        <v>5</v>
      </c>
      <c r="I9" s="25">
        <f t="shared" si="0"/>
        <v>31.625</v>
      </c>
      <c r="J9" s="28">
        <v>86.2</v>
      </c>
      <c r="K9" s="25">
        <f t="shared" si="1"/>
        <v>43.1</v>
      </c>
      <c r="L9" s="28">
        <f t="shared" si="2"/>
        <v>74.725</v>
      </c>
      <c r="M9" s="13">
        <f t="shared" si="3"/>
        <v>6</v>
      </c>
      <c r="N9" s="26"/>
      <c r="O9" s="27"/>
    </row>
    <row r="10" spans="1:15" ht="18.75" customHeight="1">
      <c r="A10" s="7">
        <v>8</v>
      </c>
      <c r="B10" s="29">
        <v>10</v>
      </c>
      <c r="C10" s="3" t="s">
        <v>46</v>
      </c>
      <c r="D10" s="2" t="s">
        <v>56</v>
      </c>
      <c r="E10" s="2" t="s">
        <v>28</v>
      </c>
      <c r="F10" s="3">
        <v>136211203427</v>
      </c>
      <c r="G10" s="2">
        <v>122</v>
      </c>
      <c r="H10" s="2">
        <v>7</v>
      </c>
      <c r="I10" s="25">
        <f t="shared" si="0"/>
        <v>30.5</v>
      </c>
      <c r="J10" s="28">
        <v>86.6</v>
      </c>
      <c r="K10" s="25">
        <f t="shared" si="1"/>
        <v>43.3</v>
      </c>
      <c r="L10" s="28">
        <f t="shared" si="2"/>
        <v>73.8</v>
      </c>
      <c r="M10" s="13">
        <f t="shared" si="3"/>
        <v>7</v>
      </c>
      <c r="N10" s="26"/>
      <c r="O10" s="27"/>
    </row>
    <row r="11" spans="1:15" ht="18.75" customHeight="1">
      <c r="A11" s="7">
        <v>3</v>
      </c>
      <c r="B11" s="29">
        <v>6</v>
      </c>
      <c r="C11" s="3" t="s">
        <v>46</v>
      </c>
      <c r="D11" s="2" t="s">
        <v>51</v>
      </c>
      <c r="E11" s="2" t="s">
        <v>29</v>
      </c>
      <c r="F11" s="3">
        <v>136211203911</v>
      </c>
      <c r="G11" s="2">
        <v>130.5</v>
      </c>
      <c r="H11" s="2">
        <v>3</v>
      </c>
      <c r="I11" s="25">
        <f t="shared" si="0"/>
        <v>32.625</v>
      </c>
      <c r="J11" s="28">
        <v>81.8</v>
      </c>
      <c r="K11" s="25">
        <f t="shared" si="1"/>
        <v>40.9</v>
      </c>
      <c r="L11" s="28">
        <f t="shared" si="2"/>
        <v>73.525</v>
      </c>
      <c r="M11" s="13">
        <f t="shared" si="3"/>
        <v>8</v>
      </c>
      <c r="N11" s="26"/>
      <c r="O11" s="27"/>
    </row>
    <row r="12" spans="1:15" ht="18.75" customHeight="1">
      <c r="A12" s="7">
        <v>10</v>
      </c>
      <c r="B12" s="29">
        <v>5</v>
      </c>
      <c r="C12" s="3" t="s">
        <v>46</v>
      </c>
      <c r="D12" s="2" t="s">
        <v>58</v>
      </c>
      <c r="E12" s="2" t="s">
        <v>29</v>
      </c>
      <c r="F12" s="3">
        <v>136211203103</v>
      </c>
      <c r="G12" s="2">
        <v>110.5</v>
      </c>
      <c r="H12" s="2">
        <v>11</v>
      </c>
      <c r="I12" s="25">
        <f t="shared" si="0"/>
        <v>27.625</v>
      </c>
      <c r="J12" s="28">
        <v>87.8</v>
      </c>
      <c r="K12" s="25">
        <f t="shared" si="1"/>
        <v>43.9</v>
      </c>
      <c r="L12" s="28">
        <f t="shared" si="2"/>
        <v>71.525</v>
      </c>
      <c r="M12" s="13">
        <f t="shared" si="3"/>
        <v>9</v>
      </c>
      <c r="N12" s="26"/>
      <c r="O12" s="27"/>
    </row>
    <row r="13" spans="1:15" ht="18.75" customHeight="1">
      <c r="A13" s="7">
        <v>9</v>
      </c>
      <c r="B13" s="29">
        <v>1</v>
      </c>
      <c r="C13" s="3" t="s">
        <v>46</v>
      </c>
      <c r="D13" s="2" t="s">
        <v>57</v>
      </c>
      <c r="E13" s="2" t="s">
        <v>28</v>
      </c>
      <c r="F13" s="3">
        <v>136211203929</v>
      </c>
      <c r="G13" s="2">
        <v>118.5</v>
      </c>
      <c r="H13" s="2">
        <v>9</v>
      </c>
      <c r="I13" s="25">
        <f t="shared" si="0"/>
        <v>29.625</v>
      </c>
      <c r="J13" s="28">
        <v>81.6</v>
      </c>
      <c r="K13" s="25">
        <f t="shared" si="1"/>
        <v>40.8</v>
      </c>
      <c r="L13" s="28">
        <f t="shared" si="2"/>
        <v>70.425</v>
      </c>
      <c r="M13" s="13">
        <f t="shared" si="3"/>
        <v>10</v>
      </c>
      <c r="N13" s="26"/>
      <c r="O13" s="27"/>
    </row>
    <row r="14" spans="1:15" ht="18" customHeight="1">
      <c r="A14" s="7">
        <v>13</v>
      </c>
      <c r="B14" s="29">
        <v>3</v>
      </c>
      <c r="C14" s="3" t="s">
        <v>6</v>
      </c>
      <c r="D14" s="2" t="s">
        <v>61</v>
      </c>
      <c r="E14" s="2" t="s">
        <v>28</v>
      </c>
      <c r="F14" s="3">
        <v>136011103621</v>
      </c>
      <c r="G14" s="2">
        <v>104.5</v>
      </c>
      <c r="H14" s="2">
        <v>3</v>
      </c>
      <c r="I14" s="25">
        <f t="shared" si="0"/>
        <v>26.125</v>
      </c>
      <c r="J14" s="28">
        <v>85.4</v>
      </c>
      <c r="K14" s="25">
        <f t="shared" si="1"/>
        <v>42.7</v>
      </c>
      <c r="L14" s="28">
        <f t="shared" si="2"/>
        <v>68.825</v>
      </c>
      <c r="M14" s="13">
        <f>RANK(L14,L$14:L$24)</f>
        <v>1</v>
      </c>
      <c r="N14" s="26"/>
      <c r="O14" s="7"/>
    </row>
    <row r="15" spans="1:15" ht="18.75" customHeight="1">
      <c r="A15" s="7">
        <v>11</v>
      </c>
      <c r="B15" s="29">
        <v>5</v>
      </c>
      <c r="C15" s="3" t="s">
        <v>6</v>
      </c>
      <c r="D15" s="2" t="s">
        <v>59</v>
      </c>
      <c r="E15" s="2" t="s">
        <v>28</v>
      </c>
      <c r="F15" s="3">
        <v>136210101028</v>
      </c>
      <c r="G15" s="2">
        <v>110</v>
      </c>
      <c r="H15" s="2">
        <v>1</v>
      </c>
      <c r="I15" s="25">
        <f t="shared" si="0"/>
        <v>27.5</v>
      </c>
      <c r="J15" s="28">
        <v>80.8</v>
      </c>
      <c r="K15" s="25">
        <f t="shared" si="1"/>
        <v>40.4</v>
      </c>
      <c r="L15" s="28">
        <f t="shared" si="2"/>
        <v>67.9</v>
      </c>
      <c r="M15" s="13">
        <f aca="true" t="shared" si="4" ref="M15:M24">RANK(L15,L$14:L$24)</f>
        <v>2</v>
      </c>
      <c r="N15" s="26"/>
      <c r="O15" s="7"/>
    </row>
    <row r="16" spans="1:15" ht="18.75" customHeight="1">
      <c r="A16" s="7">
        <v>12</v>
      </c>
      <c r="B16" s="29">
        <v>4</v>
      </c>
      <c r="C16" s="3" t="s">
        <v>6</v>
      </c>
      <c r="D16" s="2" t="s">
        <v>60</v>
      </c>
      <c r="E16" s="2" t="s">
        <v>28</v>
      </c>
      <c r="F16" s="3">
        <v>136210101325</v>
      </c>
      <c r="G16" s="2">
        <v>105.5</v>
      </c>
      <c r="H16" s="2">
        <v>2</v>
      </c>
      <c r="I16" s="25">
        <f t="shared" si="0"/>
        <v>26.375</v>
      </c>
      <c r="J16" s="28">
        <v>81.2</v>
      </c>
      <c r="K16" s="25">
        <f t="shared" si="1"/>
        <v>40.6</v>
      </c>
      <c r="L16" s="28">
        <f t="shared" si="2"/>
        <v>66.975</v>
      </c>
      <c r="M16" s="13">
        <f t="shared" si="4"/>
        <v>3</v>
      </c>
      <c r="N16" s="26"/>
      <c r="O16" s="7"/>
    </row>
    <row r="17" spans="1:15" ht="18.75" customHeight="1">
      <c r="A17" s="7">
        <v>18</v>
      </c>
      <c r="B17" s="29">
        <v>11</v>
      </c>
      <c r="C17" s="3" t="s">
        <v>6</v>
      </c>
      <c r="D17" s="2" t="s">
        <v>65</v>
      </c>
      <c r="E17" s="2" t="s">
        <v>28</v>
      </c>
      <c r="F17" s="3">
        <v>136210100816</v>
      </c>
      <c r="G17" s="2">
        <v>89.5</v>
      </c>
      <c r="H17" s="2">
        <v>9</v>
      </c>
      <c r="I17" s="25">
        <f t="shared" si="0"/>
        <v>22.375</v>
      </c>
      <c r="J17" s="28">
        <v>88.4</v>
      </c>
      <c r="K17" s="25">
        <f t="shared" si="1"/>
        <v>44.2</v>
      </c>
      <c r="L17" s="28">
        <f t="shared" si="2"/>
        <v>66.575</v>
      </c>
      <c r="M17" s="13">
        <f t="shared" si="4"/>
        <v>4</v>
      </c>
      <c r="N17" s="26"/>
      <c r="O17" s="7"/>
    </row>
    <row r="18" spans="1:15" ht="18.75" customHeight="1">
      <c r="A18" s="7">
        <v>15</v>
      </c>
      <c r="B18" s="29">
        <v>8</v>
      </c>
      <c r="C18" s="3" t="s">
        <v>6</v>
      </c>
      <c r="D18" s="2" t="s">
        <v>63</v>
      </c>
      <c r="E18" s="2" t="s">
        <v>29</v>
      </c>
      <c r="F18" s="3">
        <v>136210101425</v>
      </c>
      <c r="G18" s="2">
        <v>95.5</v>
      </c>
      <c r="H18" s="2">
        <v>6</v>
      </c>
      <c r="I18" s="25">
        <f t="shared" si="0"/>
        <v>23.875</v>
      </c>
      <c r="J18" s="28">
        <v>84.6</v>
      </c>
      <c r="K18" s="25">
        <f t="shared" si="1"/>
        <v>42.3</v>
      </c>
      <c r="L18" s="28">
        <f t="shared" si="2"/>
        <v>66.175</v>
      </c>
      <c r="M18" s="13">
        <f t="shared" si="4"/>
        <v>5</v>
      </c>
      <c r="N18" s="26"/>
      <c r="O18" s="7"/>
    </row>
    <row r="19" spans="1:15" ht="18.75" customHeight="1">
      <c r="A19" s="7">
        <v>14</v>
      </c>
      <c r="B19" s="29">
        <v>10</v>
      </c>
      <c r="C19" s="3" t="s">
        <v>6</v>
      </c>
      <c r="D19" s="2" t="s">
        <v>62</v>
      </c>
      <c r="E19" s="2" t="s">
        <v>28</v>
      </c>
      <c r="F19" s="3">
        <v>136231615625</v>
      </c>
      <c r="G19" s="2">
        <v>99</v>
      </c>
      <c r="H19" s="2">
        <v>5</v>
      </c>
      <c r="I19" s="25">
        <f t="shared" si="0"/>
        <v>24.75</v>
      </c>
      <c r="J19" s="28">
        <v>82.8</v>
      </c>
      <c r="K19" s="25">
        <f t="shared" si="1"/>
        <v>41.4</v>
      </c>
      <c r="L19" s="28">
        <f t="shared" si="2"/>
        <v>66.15</v>
      </c>
      <c r="M19" s="13">
        <f t="shared" si="4"/>
        <v>6</v>
      </c>
      <c r="N19" s="26"/>
      <c r="O19" s="7"/>
    </row>
    <row r="20" spans="1:15" ht="18.75" customHeight="1">
      <c r="A20" s="7">
        <v>16</v>
      </c>
      <c r="B20" s="29">
        <v>1</v>
      </c>
      <c r="C20" s="3" t="s">
        <v>6</v>
      </c>
      <c r="D20" s="2" t="s">
        <v>64</v>
      </c>
      <c r="E20" s="2" t="s">
        <v>28</v>
      </c>
      <c r="F20" s="3">
        <v>136210101008</v>
      </c>
      <c r="G20" s="2">
        <v>95</v>
      </c>
      <c r="H20" s="2">
        <v>7</v>
      </c>
      <c r="I20" s="25">
        <f t="shared" si="0"/>
        <v>23.75</v>
      </c>
      <c r="J20" s="28">
        <v>82</v>
      </c>
      <c r="K20" s="25">
        <f t="shared" si="1"/>
        <v>41</v>
      </c>
      <c r="L20" s="28">
        <f t="shared" si="2"/>
        <v>64.75</v>
      </c>
      <c r="M20" s="13">
        <f t="shared" si="4"/>
        <v>7</v>
      </c>
      <c r="N20" s="26"/>
      <c r="O20" s="7"/>
    </row>
    <row r="21" spans="1:15" ht="18.75" customHeight="1">
      <c r="A21" s="7">
        <v>20</v>
      </c>
      <c r="B21" s="29">
        <v>6</v>
      </c>
      <c r="C21" s="3" t="s">
        <v>6</v>
      </c>
      <c r="D21" s="2" t="s">
        <v>67</v>
      </c>
      <c r="E21" s="2" t="s">
        <v>28</v>
      </c>
      <c r="F21" s="3">
        <v>136210100723</v>
      </c>
      <c r="G21" s="2">
        <v>80.5</v>
      </c>
      <c r="H21" s="2">
        <v>13</v>
      </c>
      <c r="I21" s="25">
        <f t="shared" si="0"/>
        <v>20.125</v>
      </c>
      <c r="J21" s="28">
        <v>86.2</v>
      </c>
      <c r="K21" s="25">
        <f t="shared" si="1"/>
        <v>43.1</v>
      </c>
      <c r="L21" s="28">
        <f t="shared" si="2"/>
        <v>63.225</v>
      </c>
      <c r="M21" s="13">
        <f t="shared" si="4"/>
        <v>8</v>
      </c>
      <c r="N21" s="26"/>
      <c r="O21" s="7"/>
    </row>
    <row r="22" spans="1:15" ht="18.75" customHeight="1">
      <c r="A22" s="7">
        <v>19</v>
      </c>
      <c r="B22" s="29">
        <v>9</v>
      </c>
      <c r="C22" s="3" t="s">
        <v>6</v>
      </c>
      <c r="D22" s="2" t="s">
        <v>66</v>
      </c>
      <c r="E22" s="2" t="s">
        <v>28</v>
      </c>
      <c r="F22" s="3">
        <v>136210101321</v>
      </c>
      <c r="G22" s="2">
        <v>85</v>
      </c>
      <c r="H22" s="2">
        <v>11</v>
      </c>
      <c r="I22" s="25">
        <f t="shared" si="0"/>
        <v>21.25</v>
      </c>
      <c r="J22" s="28">
        <v>81.8</v>
      </c>
      <c r="K22" s="25">
        <f t="shared" si="1"/>
        <v>40.9</v>
      </c>
      <c r="L22" s="28">
        <f t="shared" si="2"/>
        <v>62.15</v>
      </c>
      <c r="M22" s="13">
        <f t="shared" si="4"/>
        <v>9</v>
      </c>
      <c r="N22" s="26"/>
      <c r="O22" s="7"/>
    </row>
    <row r="23" spans="1:15" ht="18.75" customHeight="1">
      <c r="A23" s="7">
        <v>17</v>
      </c>
      <c r="B23" s="29">
        <v>2</v>
      </c>
      <c r="C23" s="3" t="s">
        <v>6</v>
      </c>
      <c r="D23" s="4" t="s">
        <v>3</v>
      </c>
      <c r="E23" s="2" t="s">
        <v>28</v>
      </c>
      <c r="F23" s="5">
        <v>136210101328</v>
      </c>
      <c r="G23" s="2">
        <v>92.5</v>
      </c>
      <c r="H23" s="2">
        <v>8</v>
      </c>
      <c r="I23" s="25">
        <f t="shared" si="0"/>
        <v>23.125</v>
      </c>
      <c r="J23" s="28">
        <v>70.2</v>
      </c>
      <c r="K23" s="25">
        <f t="shared" si="1"/>
        <v>35.1</v>
      </c>
      <c r="L23" s="28">
        <f t="shared" si="2"/>
        <v>58.225</v>
      </c>
      <c r="M23" s="13">
        <f t="shared" si="4"/>
        <v>10</v>
      </c>
      <c r="N23" s="26"/>
      <c r="O23" s="7" t="s">
        <v>7</v>
      </c>
    </row>
    <row r="24" spans="1:15" ht="18.75" customHeight="1">
      <c r="A24" s="7">
        <v>21</v>
      </c>
      <c r="B24" s="29">
        <v>7</v>
      </c>
      <c r="C24" s="3" t="s">
        <v>6</v>
      </c>
      <c r="D24" s="2" t="s">
        <v>68</v>
      </c>
      <c r="E24" s="2" t="s">
        <v>28</v>
      </c>
      <c r="F24" s="3">
        <v>136210100906</v>
      </c>
      <c r="G24" s="2">
        <v>79.5</v>
      </c>
      <c r="H24" s="2">
        <v>14</v>
      </c>
      <c r="I24" s="25">
        <f t="shared" si="0"/>
        <v>19.875</v>
      </c>
      <c r="J24" s="28">
        <v>75.6</v>
      </c>
      <c r="K24" s="25">
        <f t="shared" si="1"/>
        <v>37.8</v>
      </c>
      <c r="L24" s="28">
        <f t="shared" si="2"/>
        <v>57.675</v>
      </c>
      <c r="M24" s="13">
        <f t="shared" si="4"/>
        <v>11</v>
      </c>
      <c r="N24" s="26"/>
      <c r="O24" s="7"/>
    </row>
    <row r="25" spans="1:15" ht="18.75" customHeight="1">
      <c r="A25" s="7">
        <v>22</v>
      </c>
      <c r="B25" s="30">
        <v>3</v>
      </c>
      <c r="C25" s="8" t="s">
        <v>12</v>
      </c>
      <c r="D25" s="6" t="s">
        <v>75</v>
      </c>
      <c r="E25" s="6" t="s">
        <v>29</v>
      </c>
      <c r="F25" s="8">
        <v>136210102311</v>
      </c>
      <c r="G25" s="6">
        <v>135.5</v>
      </c>
      <c r="H25" s="6">
        <v>1</v>
      </c>
      <c r="I25" s="25">
        <f t="shared" si="0"/>
        <v>33.875</v>
      </c>
      <c r="J25" s="28">
        <v>85</v>
      </c>
      <c r="K25" s="25">
        <f t="shared" si="1"/>
        <v>42.5</v>
      </c>
      <c r="L25" s="28">
        <f t="shared" si="2"/>
        <v>76.375</v>
      </c>
      <c r="M25" s="13">
        <f>RANK(L25,L$25:L$28)</f>
        <v>1</v>
      </c>
      <c r="N25" s="26"/>
      <c r="O25" s="27"/>
    </row>
    <row r="26" spans="1:15" ht="18.75" customHeight="1">
      <c r="A26" s="7">
        <v>23</v>
      </c>
      <c r="B26" s="30">
        <v>1</v>
      </c>
      <c r="C26" s="8" t="s">
        <v>12</v>
      </c>
      <c r="D26" s="6" t="s">
        <v>76</v>
      </c>
      <c r="E26" s="6" t="s">
        <v>30</v>
      </c>
      <c r="F26" s="8">
        <v>136210102321</v>
      </c>
      <c r="G26" s="6">
        <v>131</v>
      </c>
      <c r="H26" s="6">
        <v>2</v>
      </c>
      <c r="I26" s="25">
        <f t="shared" si="0"/>
        <v>32.75</v>
      </c>
      <c r="J26" s="28">
        <v>81.8</v>
      </c>
      <c r="K26" s="25">
        <f t="shared" si="1"/>
        <v>40.9</v>
      </c>
      <c r="L26" s="28">
        <f t="shared" si="2"/>
        <v>73.65</v>
      </c>
      <c r="M26" s="13">
        <f>RANK(L26,L$25:L$28)</f>
        <v>2</v>
      </c>
      <c r="N26" s="26"/>
      <c r="O26" s="27"/>
    </row>
    <row r="27" spans="1:15" ht="18.75" customHeight="1">
      <c r="A27" s="7">
        <v>24</v>
      </c>
      <c r="B27" s="30">
        <v>2</v>
      </c>
      <c r="C27" s="8" t="s">
        <v>12</v>
      </c>
      <c r="D27" s="6" t="s">
        <v>77</v>
      </c>
      <c r="E27" s="6" t="s">
        <v>29</v>
      </c>
      <c r="F27" s="8">
        <v>136210102608</v>
      </c>
      <c r="G27" s="6">
        <v>111</v>
      </c>
      <c r="H27" s="6">
        <v>4</v>
      </c>
      <c r="I27" s="25">
        <f t="shared" si="0"/>
        <v>27.75</v>
      </c>
      <c r="J27" s="28">
        <v>80.6</v>
      </c>
      <c r="K27" s="25">
        <f t="shared" si="1"/>
        <v>40.3</v>
      </c>
      <c r="L27" s="28">
        <f t="shared" si="2"/>
        <v>68.05</v>
      </c>
      <c r="M27" s="13">
        <f>RANK(L27,L$25:L$28)</f>
        <v>3</v>
      </c>
      <c r="N27" s="26"/>
      <c r="O27" s="27"/>
    </row>
    <row r="28" spans="1:15" ht="18.75" customHeight="1">
      <c r="A28" s="7">
        <v>25</v>
      </c>
      <c r="B28" s="30">
        <v>4</v>
      </c>
      <c r="C28" s="8" t="s">
        <v>12</v>
      </c>
      <c r="D28" s="6" t="s">
        <v>78</v>
      </c>
      <c r="E28" s="6" t="s">
        <v>29</v>
      </c>
      <c r="F28" s="8">
        <v>136210102625</v>
      </c>
      <c r="G28" s="6">
        <v>88.5</v>
      </c>
      <c r="H28" s="6">
        <v>6</v>
      </c>
      <c r="I28" s="25">
        <f t="shared" si="0"/>
        <v>22.125</v>
      </c>
      <c r="J28" s="28">
        <v>85</v>
      </c>
      <c r="K28" s="25">
        <f t="shared" si="1"/>
        <v>42.5</v>
      </c>
      <c r="L28" s="28">
        <f t="shared" si="2"/>
        <v>64.625</v>
      </c>
      <c r="M28" s="13">
        <f>RANK(L28,L$25:L$28)</f>
        <v>4</v>
      </c>
      <c r="N28" s="26"/>
      <c r="O28" s="27"/>
    </row>
    <row r="29" spans="1:15" ht="18.75" customHeight="1">
      <c r="A29" s="7">
        <v>26</v>
      </c>
      <c r="B29" s="30">
        <v>2</v>
      </c>
      <c r="C29" s="3" t="s">
        <v>5</v>
      </c>
      <c r="D29" s="2" t="s">
        <v>79</v>
      </c>
      <c r="E29" s="2" t="s">
        <v>29</v>
      </c>
      <c r="F29" s="3">
        <v>136210102907</v>
      </c>
      <c r="G29" s="2">
        <v>147</v>
      </c>
      <c r="H29" s="2">
        <v>1</v>
      </c>
      <c r="I29" s="25">
        <f t="shared" si="0"/>
        <v>36.75</v>
      </c>
      <c r="J29" s="28">
        <v>85.8</v>
      </c>
      <c r="K29" s="25">
        <f t="shared" si="1"/>
        <v>42.9</v>
      </c>
      <c r="L29" s="28">
        <f t="shared" si="2"/>
        <v>79.65</v>
      </c>
      <c r="M29" s="13">
        <f>RANK(L29,L$29:L$31)</f>
        <v>1</v>
      </c>
      <c r="N29" s="26"/>
      <c r="O29" s="7"/>
    </row>
    <row r="30" spans="1:15" ht="18.75" customHeight="1">
      <c r="A30" s="7">
        <v>27</v>
      </c>
      <c r="B30" s="30">
        <v>1</v>
      </c>
      <c r="C30" s="3" t="s">
        <v>5</v>
      </c>
      <c r="D30" s="2" t="s">
        <v>80</v>
      </c>
      <c r="E30" s="2" t="s">
        <v>29</v>
      </c>
      <c r="F30" s="3">
        <v>136240803106</v>
      </c>
      <c r="G30" s="2">
        <v>127</v>
      </c>
      <c r="H30" s="2">
        <v>2</v>
      </c>
      <c r="I30" s="25">
        <f t="shared" si="0"/>
        <v>31.75</v>
      </c>
      <c r="J30" s="28">
        <v>78.2</v>
      </c>
      <c r="K30" s="25">
        <f t="shared" si="1"/>
        <v>39.1</v>
      </c>
      <c r="L30" s="28">
        <f t="shared" si="2"/>
        <v>70.85</v>
      </c>
      <c r="M30" s="13">
        <f>RANK(L30,L$29:L$31)</f>
        <v>2</v>
      </c>
      <c r="N30" s="26"/>
      <c r="O30" s="7"/>
    </row>
    <row r="31" spans="1:15" ht="18.75" customHeight="1">
      <c r="A31" s="7">
        <v>28</v>
      </c>
      <c r="B31" s="30">
        <v>3</v>
      </c>
      <c r="C31" s="3" t="s">
        <v>5</v>
      </c>
      <c r="D31" s="2" t="s">
        <v>10</v>
      </c>
      <c r="E31" s="2" t="s">
        <v>28</v>
      </c>
      <c r="F31" s="3">
        <v>136210103001</v>
      </c>
      <c r="G31" s="2">
        <v>91.5</v>
      </c>
      <c r="H31" s="2">
        <v>7</v>
      </c>
      <c r="I31" s="25">
        <f t="shared" si="0"/>
        <v>22.875</v>
      </c>
      <c r="J31" s="28"/>
      <c r="K31" s="25">
        <f t="shared" si="1"/>
        <v>0</v>
      </c>
      <c r="L31" s="28">
        <f t="shared" si="2"/>
        <v>22.875</v>
      </c>
      <c r="M31" s="13">
        <f>RANK(L31,L$29:L$31)</f>
        <v>3</v>
      </c>
      <c r="N31" s="26"/>
      <c r="O31" s="7" t="s">
        <v>161</v>
      </c>
    </row>
    <row r="32" spans="1:15" ht="18.75" customHeight="1">
      <c r="A32" s="7">
        <v>29</v>
      </c>
      <c r="B32" s="30">
        <v>2</v>
      </c>
      <c r="C32" s="3" t="s">
        <v>9</v>
      </c>
      <c r="D32" s="2" t="s">
        <v>72</v>
      </c>
      <c r="E32" s="2" t="s">
        <v>29</v>
      </c>
      <c r="F32" s="3">
        <v>136210101915</v>
      </c>
      <c r="G32" s="2">
        <v>143.5</v>
      </c>
      <c r="H32" s="2">
        <v>1</v>
      </c>
      <c r="I32" s="25">
        <f t="shared" si="0"/>
        <v>35.875</v>
      </c>
      <c r="J32" s="28">
        <v>84.8</v>
      </c>
      <c r="K32" s="25">
        <f t="shared" si="1"/>
        <v>42.4</v>
      </c>
      <c r="L32" s="28">
        <f t="shared" si="2"/>
        <v>78.275</v>
      </c>
      <c r="M32" s="13">
        <f>RANK(L32,L$32:L$34)</f>
        <v>1</v>
      </c>
      <c r="N32" s="26"/>
      <c r="O32" s="27"/>
    </row>
    <row r="33" spans="1:15" ht="18.75" customHeight="1">
      <c r="A33" s="7">
        <v>30</v>
      </c>
      <c r="B33" s="30">
        <v>3</v>
      </c>
      <c r="C33" s="3" t="s">
        <v>9</v>
      </c>
      <c r="D33" s="2" t="s">
        <v>73</v>
      </c>
      <c r="E33" s="2" t="s">
        <v>29</v>
      </c>
      <c r="F33" s="3">
        <v>136210102101</v>
      </c>
      <c r="G33" s="2">
        <v>130.5</v>
      </c>
      <c r="H33" s="2">
        <v>2</v>
      </c>
      <c r="I33" s="25">
        <f t="shared" si="0"/>
        <v>32.625</v>
      </c>
      <c r="J33" s="28">
        <v>83</v>
      </c>
      <c r="K33" s="25">
        <f t="shared" si="1"/>
        <v>41.5</v>
      </c>
      <c r="L33" s="28">
        <f t="shared" si="2"/>
        <v>74.125</v>
      </c>
      <c r="M33" s="13">
        <f>RANK(L33,L$32:L$34)</f>
        <v>2</v>
      </c>
      <c r="N33" s="26"/>
      <c r="O33" s="27"/>
    </row>
    <row r="34" spans="1:15" ht="18.75" customHeight="1">
      <c r="A34" s="7">
        <v>31</v>
      </c>
      <c r="B34" s="30">
        <v>1</v>
      </c>
      <c r="C34" s="3" t="s">
        <v>9</v>
      </c>
      <c r="D34" s="2" t="s">
        <v>74</v>
      </c>
      <c r="E34" s="2" t="s">
        <v>30</v>
      </c>
      <c r="F34" s="3">
        <v>136210101712</v>
      </c>
      <c r="G34" s="2">
        <v>122.5</v>
      </c>
      <c r="H34" s="2">
        <v>4</v>
      </c>
      <c r="I34" s="25">
        <f t="shared" si="0"/>
        <v>30.625</v>
      </c>
      <c r="J34" s="28">
        <v>78</v>
      </c>
      <c r="K34" s="25">
        <f t="shared" si="1"/>
        <v>39</v>
      </c>
      <c r="L34" s="28">
        <f t="shared" si="2"/>
        <v>69.625</v>
      </c>
      <c r="M34" s="13">
        <f>RANK(L34,L$32:L$34)</f>
        <v>3</v>
      </c>
      <c r="N34" s="26"/>
      <c r="O34" s="27"/>
    </row>
    <row r="35" spans="1:15" ht="18.75" customHeight="1">
      <c r="A35" s="7">
        <v>33</v>
      </c>
      <c r="B35" s="30">
        <v>1</v>
      </c>
      <c r="C35" s="3" t="s">
        <v>8</v>
      </c>
      <c r="D35" s="2" t="s">
        <v>70</v>
      </c>
      <c r="E35" s="2" t="s">
        <v>30</v>
      </c>
      <c r="F35" s="3">
        <v>136210903506</v>
      </c>
      <c r="G35" s="2">
        <v>137.5</v>
      </c>
      <c r="H35" s="2">
        <v>2</v>
      </c>
      <c r="I35" s="25">
        <f t="shared" si="0"/>
        <v>34.375</v>
      </c>
      <c r="J35" s="28">
        <v>91.6</v>
      </c>
      <c r="K35" s="25">
        <f t="shared" si="1"/>
        <v>45.8</v>
      </c>
      <c r="L35" s="28">
        <f t="shared" si="2"/>
        <v>80.175</v>
      </c>
      <c r="M35" s="13">
        <f>RANK(L35,L$35:L$37)</f>
        <v>1</v>
      </c>
      <c r="N35" s="26"/>
      <c r="O35" s="27"/>
    </row>
    <row r="36" spans="1:15" ht="18.75" customHeight="1">
      <c r="A36" s="7">
        <v>32</v>
      </c>
      <c r="B36" s="30">
        <v>2</v>
      </c>
      <c r="C36" s="3" t="s">
        <v>8</v>
      </c>
      <c r="D36" s="2" t="s">
        <v>69</v>
      </c>
      <c r="E36" s="2" t="s">
        <v>29</v>
      </c>
      <c r="F36" s="3">
        <v>136210903403</v>
      </c>
      <c r="G36" s="2">
        <v>142</v>
      </c>
      <c r="H36" s="2">
        <v>1</v>
      </c>
      <c r="I36" s="25">
        <f t="shared" si="0"/>
        <v>35.5</v>
      </c>
      <c r="J36" s="28">
        <v>86.2</v>
      </c>
      <c r="K36" s="25">
        <f t="shared" si="1"/>
        <v>43.1</v>
      </c>
      <c r="L36" s="28">
        <f t="shared" si="2"/>
        <v>78.6</v>
      </c>
      <c r="M36" s="13">
        <f>RANK(L36,L$35:L$37)</f>
        <v>2</v>
      </c>
      <c r="N36" s="26"/>
      <c r="O36" s="27"/>
    </row>
    <row r="37" spans="1:15" ht="18.75" customHeight="1">
      <c r="A37" s="7">
        <v>34</v>
      </c>
      <c r="B37" s="30">
        <v>3</v>
      </c>
      <c r="C37" s="3" t="s">
        <v>8</v>
      </c>
      <c r="D37" s="2" t="s">
        <v>71</v>
      </c>
      <c r="E37" s="2" t="s">
        <v>29</v>
      </c>
      <c r="F37" s="3">
        <v>136210903411</v>
      </c>
      <c r="G37" s="2">
        <v>120.5</v>
      </c>
      <c r="H37" s="2">
        <v>3</v>
      </c>
      <c r="I37" s="25">
        <f t="shared" si="0"/>
        <v>30.125</v>
      </c>
      <c r="J37" s="28">
        <v>71.8</v>
      </c>
      <c r="K37" s="25">
        <f t="shared" si="1"/>
        <v>35.9</v>
      </c>
      <c r="L37" s="28">
        <f t="shared" si="2"/>
        <v>66.025</v>
      </c>
      <c r="M37" s="13">
        <f>RANK(L37,L$35:L$37)</f>
        <v>3</v>
      </c>
      <c r="N37" s="26"/>
      <c r="O37" s="27"/>
    </row>
    <row r="38" spans="1:15" ht="18.75" customHeight="1">
      <c r="A38" s="7">
        <v>35</v>
      </c>
      <c r="B38" s="30">
        <v>1</v>
      </c>
      <c r="C38" s="3" t="s">
        <v>13</v>
      </c>
      <c r="D38" s="2" t="s">
        <v>81</v>
      </c>
      <c r="E38" s="2" t="s">
        <v>29</v>
      </c>
      <c r="F38" s="3">
        <v>136210103304</v>
      </c>
      <c r="G38" s="2">
        <v>144</v>
      </c>
      <c r="H38" s="2">
        <v>1</v>
      </c>
      <c r="I38" s="25">
        <f t="shared" si="0"/>
        <v>36</v>
      </c>
      <c r="J38" s="28">
        <v>83.6</v>
      </c>
      <c r="K38" s="25">
        <f t="shared" si="1"/>
        <v>41.8</v>
      </c>
      <c r="L38" s="28">
        <f t="shared" si="2"/>
        <v>77.8</v>
      </c>
      <c r="M38" s="13">
        <f>RANK(L38,L$38:L$40)</f>
        <v>1</v>
      </c>
      <c r="N38" s="26"/>
      <c r="O38" s="27"/>
    </row>
    <row r="39" spans="1:15" ht="18.75" customHeight="1">
      <c r="A39" s="7">
        <v>36</v>
      </c>
      <c r="B39" s="30">
        <v>2</v>
      </c>
      <c r="C39" s="3" t="s">
        <v>13</v>
      </c>
      <c r="D39" s="2" t="s">
        <v>82</v>
      </c>
      <c r="E39" s="2" t="s">
        <v>29</v>
      </c>
      <c r="F39" s="3">
        <v>136210103515</v>
      </c>
      <c r="G39" s="2">
        <v>128</v>
      </c>
      <c r="H39" s="2">
        <v>2</v>
      </c>
      <c r="I39" s="25">
        <f t="shared" si="0"/>
        <v>32</v>
      </c>
      <c r="J39" s="28">
        <v>83.4</v>
      </c>
      <c r="K39" s="25">
        <f t="shared" si="1"/>
        <v>41.7</v>
      </c>
      <c r="L39" s="28">
        <f t="shared" si="2"/>
        <v>73.7</v>
      </c>
      <c r="M39" s="13">
        <f>RANK(L39,L$38:L$40)</f>
        <v>2</v>
      </c>
      <c r="N39" s="26"/>
      <c r="O39" s="27"/>
    </row>
    <row r="40" spans="1:15" ht="18.75" customHeight="1">
      <c r="A40" s="7">
        <v>37</v>
      </c>
      <c r="B40" s="30">
        <v>3</v>
      </c>
      <c r="C40" s="3" t="s">
        <v>13</v>
      </c>
      <c r="D40" s="2" t="s">
        <v>83</v>
      </c>
      <c r="E40" s="2" t="s">
        <v>29</v>
      </c>
      <c r="F40" s="3">
        <v>136013100827</v>
      </c>
      <c r="G40" s="2">
        <v>97.5</v>
      </c>
      <c r="H40" s="2">
        <v>3</v>
      </c>
      <c r="I40" s="25">
        <f t="shared" si="0"/>
        <v>24.375</v>
      </c>
      <c r="J40" s="28"/>
      <c r="K40" s="25">
        <f t="shared" si="1"/>
        <v>0</v>
      </c>
      <c r="L40" s="28">
        <f t="shared" si="2"/>
        <v>24.375</v>
      </c>
      <c r="M40" s="13">
        <f>RANK(L40,L$38:L$40)</f>
        <v>3</v>
      </c>
      <c r="N40" s="26"/>
      <c r="O40" s="27" t="s">
        <v>168</v>
      </c>
    </row>
  </sheetData>
  <mergeCells count="13">
    <mergeCell ref="L2:L3"/>
    <mergeCell ref="M2:M3"/>
    <mergeCell ref="N2:N3"/>
    <mergeCell ref="O2:O3"/>
    <mergeCell ref="A1:O1"/>
    <mergeCell ref="A2:A3"/>
    <mergeCell ref="C2:C3"/>
    <mergeCell ref="D2:D3"/>
    <mergeCell ref="E2:E3"/>
    <mergeCell ref="F2:F3"/>
    <mergeCell ref="G2:I2"/>
    <mergeCell ref="B2:B3"/>
    <mergeCell ref="J2:K2"/>
  </mergeCells>
  <printOptions horizontalCentered="1"/>
  <pageMargins left="0.7480314960629921" right="0.7480314960629921" top="0.7874015748031497" bottom="0.7874015748031497" header="0.5118110236220472" footer="0.5118110236220472"/>
  <pageSetup horizontalDpi="200" verticalDpi="200" orientation="landscape" paperSize="9" scale="11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zoomScale="115" zoomScaleNormal="115" workbookViewId="0" topLeftCell="A1">
      <pane ySplit="3" topLeftCell="BM4" activePane="bottomLeft" state="frozen"/>
      <selection pane="topLeft" activeCell="A1" sqref="A1"/>
      <selection pane="bottomLeft" activeCell="R17" sqref="R17"/>
    </sheetView>
  </sheetViews>
  <sheetFormatPr defaultColWidth="9.00390625" defaultRowHeight="14.25"/>
  <cols>
    <col min="1" max="1" width="4.125" style="10" customWidth="1"/>
    <col min="2" max="2" width="4.125" style="10" hidden="1" customWidth="1"/>
    <col min="3" max="3" width="9.875" style="10" customWidth="1"/>
    <col min="4" max="4" width="8.375" style="10" customWidth="1"/>
    <col min="5" max="5" width="5.50390625" style="10" customWidth="1"/>
    <col min="6" max="6" width="11.375" style="17" customWidth="1"/>
    <col min="7" max="7" width="9.00390625" style="10" customWidth="1"/>
    <col min="8" max="8" width="4.25390625" style="10" hidden="1" customWidth="1"/>
    <col min="9" max="9" width="9.375" style="19" customWidth="1"/>
    <col min="10" max="10" width="9.25390625" style="17" customWidth="1"/>
    <col min="11" max="11" width="7.875" style="19" customWidth="1"/>
    <col min="12" max="12" width="8.75390625" style="17" customWidth="1"/>
    <col min="13" max="13" width="5.00390625" style="17" customWidth="1"/>
    <col min="14" max="14" width="8.625" style="17" hidden="1" customWidth="1"/>
    <col min="15" max="15" width="11.50390625" style="23" customWidth="1"/>
    <col min="16" max="16384" width="9.00390625" style="10" customWidth="1"/>
  </cols>
  <sheetData>
    <row r="1" spans="1:15" s="9" customFormat="1" ht="15" customHeight="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2.75" customHeight="1">
      <c r="A2" s="70" t="s">
        <v>34</v>
      </c>
      <c r="B2" s="70" t="s">
        <v>159</v>
      </c>
      <c r="C2" s="70" t="s">
        <v>35</v>
      </c>
      <c r="D2" s="70" t="s">
        <v>47</v>
      </c>
      <c r="E2" s="70" t="s">
        <v>36</v>
      </c>
      <c r="F2" s="73" t="s">
        <v>48</v>
      </c>
      <c r="G2" s="75" t="s">
        <v>37</v>
      </c>
      <c r="H2" s="76"/>
      <c r="I2" s="77"/>
      <c r="J2" s="78" t="s">
        <v>38</v>
      </c>
      <c r="K2" s="79"/>
      <c r="L2" s="73" t="s">
        <v>39</v>
      </c>
      <c r="M2" s="73" t="s">
        <v>40</v>
      </c>
      <c r="N2" s="73" t="s">
        <v>41</v>
      </c>
      <c r="O2" s="67" t="s">
        <v>42</v>
      </c>
    </row>
    <row r="3" spans="1:15" ht="24">
      <c r="A3" s="71"/>
      <c r="B3" s="71"/>
      <c r="C3" s="72"/>
      <c r="D3" s="71"/>
      <c r="E3" s="71"/>
      <c r="F3" s="74"/>
      <c r="G3" s="11" t="s">
        <v>43</v>
      </c>
      <c r="H3" s="11" t="s">
        <v>40</v>
      </c>
      <c r="I3" s="18" t="s">
        <v>44</v>
      </c>
      <c r="J3" s="12" t="s">
        <v>45</v>
      </c>
      <c r="K3" s="18" t="s">
        <v>44</v>
      </c>
      <c r="L3" s="74"/>
      <c r="M3" s="74"/>
      <c r="N3" s="74"/>
      <c r="O3" s="68"/>
    </row>
    <row r="4" spans="1:15" ht="18" customHeight="1">
      <c r="A4" s="1">
        <v>5</v>
      </c>
      <c r="B4" s="14">
        <v>8</v>
      </c>
      <c r="C4" s="3" t="s">
        <v>15</v>
      </c>
      <c r="D4" s="2" t="s">
        <v>88</v>
      </c>
      <c r="E4" s="2" t="s">
        <v>30</v>
      </c>
      <c r="F4" s="3">
        <v>136211201702</v>
      </c>
      <c r="G4" s="2">
        <v>135</v>
      </c>
      <c r="H4" s="2">
        <v>6</v>
      </c>
      <c r="I4" s="24">
        <f aca="true" t="shared" si="0" ref="I4:I35">G4/4</f>
        <v>33.75</v>
      </c>
      <c r="J4" s="16">
        <v>90.4</v>
      </c>
      <c r="K4" s="24">
        <f aca="true" t="shared" si="1" ref="K4:K35">J4/2</f>
        <v>45.2</v>
      </c>
      <c r="L4" s="16">
        <f aca="true" t="shared" si="2" ref="L4:L35">I4+K4</f>
        <v>78.95</v>
      </c>
      <c r="M4" s="13">
        <f aca="true" t="shared" si="3" ref="M4:M23">RANK(L4,L$4:L$23)</f>
        <v>1</v>
      </c>
      <c r="N4" s="13"/>
      <c r="O4" s="15"/>
    </row>
    <row r="5" spans="1:15" ht="18" customHeight="1">
      <c r="A5" s="1">
        <v>6</v>
      </c>
      <c r="B5" s="14">
        <v>13</v>
      </c>
      <c r="C5" s="3" t="s">
        <v>15</v>
      </c>
      <c r="D5" s="2" t="s">
        <v>89</v>
      </c>
      <c r="E5" s="2" t="s">
        <v>29</v>
      </c>
      <c r="F5" s="3">
        <v>136211202405</v>
      </c>
      <c r="G5" s="2">
        <v>134.5</v>
      </c>
      <c r="H5" s="2">
        <v>7</v>
      </c>
      <c r="I5" s="24">
        <f t="shared" si="0"/>
        <v>33.625</v>
      </c>
      <c r="J5" s="16">
        <v>90.6</v>
      </c>
      <c r="K5" s="24">
        <f t="shared" si="1"/>
        <v>45.3</v>
      </c>
      <c r="L5" s="16">
        <f t="shared" si="2"/>
        <v>78.925</v>
      </c>
      <c r="M5" s="13">
        <f t="shared" si="3"/>
        <v>2</v>
      </c>
      <c r="N5" s="13"/>
      <c r="O5" s="15"/>
    </row>
    <row r="6" spans="1:15" ht="18" customHeight="1">
      <c r="A6" s="1">
        <v>2</v>
      </c>
      <c r="B6" s="14">
        <v>7</v>
      </c>
      <c r="C6" s="3" t="s">
        <v>15</v>
      </c>
      <c r="D6" s="2" t="s">
        <v>85</v>
      </c>
      <c r="E6" s="2" t="s">
        <v>29</v>
      </c>
      <c r="F6" s="3">
        <v>136211202606</v>
      </c>
      <c r="G6" s="2">
        <v>139</v>
      </c>
      <c r="H6" s="2">
        <v>3</v>
      </c>
      <c r="I6" s="24">
        <f t="shared" si="0"/>
        <v>34.75</v>
      </c>
      <c r="J6" s="16">
        <v>87.4</v>
      </c>
      <c r="K6" s="24">
        <f t="shared" si="1"/>
        <v>43.7</v>
      </c>
      <c r="L6" s="16">
        <f t="shared" si="2"/>
        <v>78.45</v>
      </c>
      <c r="M6" s="13">
        <f t="shared" si="3"/>
        <v>3</v>
      </c>
      <c r="N6" s="13"/>
      <c r="O6" s="15"/>
    </row>
    <row r="7" spans="1:15" ht="18" customHeight="1">
      <c r="A7" s="1">
        <v>1</v>
      </c>
      <c r="B7" s="14">
        <v>16</v>
      </c>
      <c r="C7" s="3" t="s">
        <v>15</v>
      </c>
      <c r="D7" s="2" t="s">
        <v>84</v>
      </c>
      <c r="E7" s="2" t="s">
        <v>29</v>
      </c>
      <c r="F7" s="3">
        <v>136013302527</v>
      </c>
      <c r="G7" s="2">
        <v>140</v>
      </c>
      <c r="H7" s="2">
        <v>2</v>
      </c>
      <c r="I7" s="24">
        <f t="shared" si="0"/>
        <v>35</v>
      </c>
      <c r="J7" s="16">
        <v>85.2</v>
      </c>
      <c r="K7" s="24">
        <f t="shared" si="1"/>
        <v>42.6</v>
      </c>
      <c r="L7" s="16">
        <f t="shared" si="2"/>
        <v>77.6</v>
      </c>
      <c r="M7" s="13">
        <f t="shared" si="3"/>
        <v>4</v>
      </c>
      <c r="N7" s="13"/>
      <c r="O7" s="15"/>
    </row>
    <row r="8" spans="1:15" ht="18" customHeight="1">
      <c r="A8" s="1">
        <v>7</v>
      </c>
      <c r="B8" s="14">
        <v>14</v>
      </c>
      <c r="C8" s="3" t="s">
        <v>15</v>
      </c>
      <c r="D8" s="2" t="s">
        <v>90</v>
      </c>
      <c r="E8" s="2" t="s">
        <v>29</v>
      </c>
      <c r="F8" s="3">
        <v>136211202009</v>
      </c>
      <c r="G8" s="2">
        <v>134</v>
      </c>
      <c r="H8" s="2">
        <v>8</v>
      </c>
      <c r="I8" s="24">
        <f t="shared" si="0"/>
        <v>33.5</v>
      </c>
      <c r="J8" s="16">
        <v>87.6</v>
      </c>
      <c r="K8" s="24">
        <f t="shared" si="1"/>
        <v>43.8</v>
      </c>
      <c r="L8" s="16">
        <f t="shared" si="2"/>
        <v>77.3</v>
      </c>
      <c r="M8" s="13">
        <f t="shared" si="3"/>
        <v>5</v>
      </c>
      <c r="N8" s="13"/>
      <c r="O8" s="15"/>
    </row>
    <row r="9" spans="1:15" ht="18" customHeight="1">
      <c r="A9" s="1">
        <v>3</v>
      </c>
      <c r="B9" s="14">
        <v>3</v>
      </c>
      <c r="C9" s="3" t="s">
        <v>15</v>
      </c>
      <c r="D9" s="2" t="s">
        <v>86</v>
      </c>
      <c r="E9" s="2" t="s">
        <v>29</v>
      </c>
      <c r="F9" s="3">
        <v>136211202222</v>
      </c>
      <c r="G9" s="2">
        <v>136</v>
      </c>
      <c r="H9" s="2">
        <v>4</v>
      </c>
      <c r="I9" s="24">
        <f t="shared" si="0"/>
        <v>34</v>
      </c>
      <c r="J9" s="16">
        <v>86.2</v>
      </c>
      <c r="K9" s="24">
        <f t="shared" si="1"/>
        <v>43.1</v>
      </c>
      <c r="L9" s="16">
        <f t="shared" si="2"/>
        <v>77.1</v>
      </c>
      <c r="M9" s="13">
        <f t="shared" si="3"/>
        <v>6</v>
      </c>
      <c r="N9" s="13"/>
      <c r="O9" s="15"/>
    </row>
    <row r="10" spans="1:15" ht="18" customHeight="1">
      <c r="A10" s="1">
        <v>11</v>
      </c>
      <c r="B10" s="14">
        <v>10</v>
      </c>
      <c r="C10" s="3" t="s">
        <v>15</v>
      </c>
      <c r="D10" s="2" t="s">
        <v>94</v>
      </c>
      <c r="E10" s="2" t="s">
        <v>29</v>
      </c>
      <c r="F10" s="3">
        <v>136211202628</v>
      </c>
      <c r="G10" s="2">
        <v>126.5</v>
      </c>
      <c r="H10" s="2">
        <v>12</v>
      </c>
      <c r="I10" s="24">
        <f t="shared" si="0"/>
        <v>31.625</v>
      </c>
      <c r="J10" s="16">
        <v>90.8</v>
      </c>
      <c r="K10" s="24">
        <f t="shared" si="1"/>
        <v>45.4</v>
      </c>
      <c r="L10" s="16">
        <f t="shared" si="2"/>
        <v>77.025</v>
      </c>
      <c r="M10" s="13">
        <f t="shared" si="3"/>
        <v>7</v>
      </c>
      <c r="N10" s="13"/>
      <c r="O10" s="15"/>
    </row>
    <row r="11" spans="1:15" ht="18" customHeight="1">
      <c r="A11" s="1">
        <v>9</v>
      </c>
      <c r="B11" s="14">
        <v>17</v>
      </c>
      <c r="C11" s="3" t="s">
        <v>15</v>
      </c>
      <c r="D11" s="2" t="s">
        <v>92</v>
      </c>
      <c r="E11" s="2" t="s">
        <v>29</v>
      </c>
      <c r="F11" s="3">
        <v>136211201608</v>
      </c>
      <c r="G11" s="2">
        <v>133</v>
      </c>
      <c r="H11" s="2">
        <v>10</v>
      </c>
      <c r="I11" s="24">
        <f t="shared" si="0"/>
        <v>33.25</v>
      </c>
      <c r="J11" s="16">
        <v>87.2</v>
      </c>
      <c r="K11" s="24">
        <f t="shared" si="1"/>
        <v>43.6</v>
      </c>
      <c r="L11" s="16">
        <f t="shared" si="2"/>
        <v>76.85</v>
      </c>
      <c r="M11" s="13">
        <f t="shared" si="3"/>
        <v>8</v>
      </c>
      <c r="N11" s="13"/>
      <c r="O11" s="15"/>
    </row>
    <row r="12" spans="1:15" ht="18" customHeight="1">
      <c r="A12" s="1">
        <v>8</v>
      </c>
      <c r="B12" s="14">
        <v>19</v>
      </c>
      <c r="C12" s="3" t="s">
        <v>15</v>
      </c>
      <c r="D12" s="2" t="s">
        <v>91</v>
      </c>
      <c r="E12" s="2" t="s">
        <v>29</v>
      </c>
      <c r="F12" s="3">
        <v>136211202528</v>
      </c>
      <c r="G12" s="2">
        <v>134</v>
      </c>
      <c r="H12" s="2">
        <v>8</v>
      </c>
      <c r="I12" s="24">
        <f t="shared" si="0"/>
        <v>33.5</v>
      </c>
      <c r="J12" s="16">
        <v>85</v>
      </c>
      <c r="K12" s="24">
        <f t="shared" si="1"/>
        <v>42.5</v>
      </c>
      <c r="L12" s="16">
        <f t="shared" si="2"/>
        <v>76</v>
      </c>
      <c r="M12" s="13">
        <f t="shared" si="3"/>
        <v>9</v>
      </c>
      <c r="N12" s="13"/>
      <c r="O12" s="15"/>
    </row>
    <row r="13" spans="1:15" ht="18" customHeight="1">
      <c r="A13" s="1">
        <v>4</v>
      </c>
      <c r="B13" s="14">
        <v>4</v>
      </c>
      <c r="C13" s="3" t="s">
        <v>15</v>
      </c>
      <c r="D13" s="2" t="s">
        <v>87</v>
      </c>
      <c r="E13" s="2" t="s">
        <v>29</v>
      </c>
      <c r="F13" s="3">
        <v>136211201901</v>
      </c>
      <c r="G13" s="2">
        <v>135.5</v>
      </c>
      <c r="H13" s="2">
        <v>5</v>
      </c>
      <c r="I13" s="24">
        <f t="shared" si="0"/>
        <v>33.875</v>
      </c>
      <c r="J13" s="16">
        <v>82.4</v>
      </c>
      <c r="K13" s="24">
        <f t="shared" si="1"/>
        <v>41.2</v>
      </c>
      <c r="L13" s="16">
        <f t="shared" si="2"/>
        <v>75.075</v>
      </c>
      <c r="M13" s="13">
        <f t="shared" si="3"/>
        <v>10</v>
      </c>
      <c r="N13" s="13"/>
      <c r="O13" s="15"/>
    </row>
    <row r="14" spans="1:15" ht="18" customHeight="1">
      <c r="A14" s="1">
        <v>10</v>
      </c>
      <c r="B14" s="14">
        <v>6</v>
      </c>
      <c r="C14" s="3" t="s">
        <v>15</v>
      </c>
      <c r="D14" s="2" t="s">
        <v>93</v>
      </c>
      <c r="E14" s="2" t="s">
        <v>29</v>
      </c>
      <c r="F14" s="3">
        <v>136013301714</v>
      </c>
      <c r="G14" s="2">
        <v>131</v>
      </c>
      <c r="H14" s="2">
        <v>11</v>
      </c>
      <c r="I14" s="24">
        <f t="shared" si="0"/>
        <v>32.75</v>
      </c>
      <c r="J14" s="16">
        <v>84.2</v>
      </c>
      <c r="K14" s="24">
        <f t="shared" si="1"/>
        <v>42.1</v>
      </c>
      <c r="L14" s="16">
        <f t="shared" si="2"/>
        <v>74.85</v>
      </c>
      <c r="M14" s="13">
        <f t="shared" si="3"/>
        <v>11</v>
      </c>
      <c r="N14" s="13"/>
      <c r="O14" s="15"/>
    </row>
    <row r="15" spans="1:15" ht="18" customHeight="1">
      <c r="A15" s="1">
        <v>13</v>
      </c>
      <c r="B15" s="14">
        <v>18</v>
      </c>
      <c r="C15" s="3" t="s">
        <v>15</v>
      </c>
      <c r="D15" s="2" t="s">
        <v>96</v>
      </c>
      <c r="E15" s="2" t="s">
        <v>29</v>
      </c>
      <c r="F15" s="3">
        <v>136211202006</v>
      </c>
      <c r="G15" s="2">
        <v>124.5</v>
      </c>
      <c r="H15" s="2">
        <v>14</v>
      </c>
      <c r="I15" s="24">
        <f t="shared" si="0"/>
        <v>31.125</v>
      </c>
      <c r="J15" s="16">
        <v>85.6</v>
      </c>
      <c r="K15" s="24">
        <f t="shared" si="1"/>
        <v>42.8</v>
      </c>
      <c r="L15" s="16">
        <f t="shared" si="2"/>
        <v>73.925</v>
      </c>
      <c r="M15" s="13">
        <f t="shared" si="3"/>
        <v>12</v>
      </c>
      <c r="N15" s="13"/>
      <c r="O15" s="15"/>
    </row>
    <row r="16" spans="1:15" ht="18" customHeight="1">
      <c r="A16" s="1">
        <v>12</v>
      </c>
      <c r="B16" s="14">
        <v>15</v>
      </c>
      <c r="C16" s="3" t="s">
        <v>15</v>
      </c>
      <c r="D16" s="2" t="s">
        <v>95</v>
      </c>
      <c r="E16" s="2" t="s">
        <v>29</v>
      </c>
      <c r="F16" s="3">
        <v>136013301917</v>
      </c>
      <c r="G16" s="2">
        <v>125.5</v>
      </c>
      <c r="H16" s="2">
        <v>13</v>
      </c>
      <c r="I16" s="24">
        <f t="shared" si="0"/>
        <v>31.375</v>
      </c>
      <c r="J16" s="16">
        <v>84.4</v>
      </c>
      <c r="K16" s="24">
        <f t="shared" si="1"/>
        <v>42.2</v>
      </c>
      <c r="L16" s="16">
        <f t="shared" si="2"/>
        <v>73.575</v>
      </c>
      <c r="M16" s="13">
        <f t="shared" si="3"/>
        <v>13</v>
      </c>
      <c r="N16" s="13"/>
      <c r="O16" s="15"/>
    </row>
    <row r="17" spans="1:15" ht="18" customHeight="1">
      <c r="A17" s="1">
        <v>15</v>
      </c>
      <c r="B17" s="14">
        <v>12</v>
      </c>
      <c r="C17" s="3" t="s">
        <v>15</v>
      </c>
      <c r="D17" s="2" t="s">
        <v>98</v>
      </c>
      <c r="E17" s="2" t="s">
        <v>30</v>
      </c>
      <c r="F17" s="3">
        <v>136211201521</v>
      </c>
      <c r="G17" s="2">
        <v>118.5</v>
      </c>
      <c r="H17" s="2">
        <v>17</v>
      </c>
      <c r="I17" s="24">
        <f t="shared" si="0"/>
        <v>29.625</v>
      </c>
      <c r="J17" s="16">
        <v>87.6</v>
      </c>
      <c r="K17" s="24">
        <f t="shared" si="1"/>
        <v>43.8</v>
      </c>
      <c r="L17" s="16">
        <f t="shared" si="2"/>
        <v>73.425</v>
      </c>
      <c r="M17" s="13">
        <f t="shared" si="3"/>
        <v>14</v>
      </c>
      <c r="N17" s="13"/>
      <c r="O17" s="15"/>
    </row>
    <row r="18" spans="1:15" ht="18" customHeight="1">
      <c r="A18" s="1">
        <v>16</v>
      </c>
      <c r="B18" s="14">
        <v>1</v>
      </c>
      <c r="C18" s="3" t="s">
        <v>15</v>
      </c>
      <c r="D18" s="2" t="s">
        <v>99</v>
      </c>
      <c r="E18" s="2" t="s">
        <v>29</v>
      </c>
      <c r="F18" s="3">
        <v>136211202027</v>
      </c>
      <c r="G18" s="2">
        <v>117</v>
      </c>
      <c r="H18" s="2">
        <v>18</v>
      </c>
      <c r="I18" s="24">
        <f t="shared" si="0"/>
        <v>29.25</v>
      </c>
      <c r="J18" s="16">
        <v>85.2</v>
      </c>
      <c r="K18" s="24">
        <f t="shared" si="1"/>
        <v>42.6</v>
      </c>
      <c r="L18" s="16">
        <f t="shared" si="2"/>
        <v>71.85</v>
      </c>
      <c r="M18" s="13">
        <f t="shared" si="3"/>
        <v>15</v>
      </c>
      <c r="N18" s="13"/>
      <c r="O18" s="15"/>
    </row>
    <row r="19" spans="1:15" ht="18" customHeight="1">
      <c r="A19" s="1">
        <v>14</v>
      </c>
      <c r="B19" s="14">
        <v>20</v>
      </c>
      <c r="C19" s="3" t="s">
        <v>15</v>
      </c>
      <c r="D19" s="2" t="s">
        <v>97</v>
      </c>
      <c r="E19" s="2" t="s">
        <v>29</v>
      </c>
      <c r="F19" s="3">
        <v>136211202412</v>
      </c>
      <c r="G19" s="2">
        <v>121</v>
      </c>
      <c r="H19" s="2">
        <v>16</v>
      </c>
      <c r="I19" s="24">
        <f t="shared" si="0"/>
        <v>30.25</v>
      </c>
      <c r="J19" s="16">
        <v>82.6</v>
      </c>
      <c r="K19" s="24">
        <f t="shared" si="1"/>
        <v>41.3</v>
      </c>
      <c r="L19" s="16">
        <f t="shared" si="2"/>
        <v>71.55</v>
      </c>
      <c r="M19" s="13">
        <f t="shared" si="3"/>
        <v>16</v>
      </c>
      <c r="N19" s="13"/>
      <c r="O19" s="15"/>
    </row>
    <row r="20" spans="1:15" ht="18" customHeight="1">
      <c r="A20" s="1">
        <v>19</v>
      </c>
      <c r="B20" s="14">
        <v>2</v>
      </c>
      <c r="C20" s="3" t="s">
        <v>15</v>
      </c>
      <c r="D20" s="2" t="s">
        <v>14</v>
      </c>
      <c r="E20" s="2" t="s">
        <v>29</v>
      </c>
      <c r="F20" s="3">
        <v>136211201813</v>
      </c>
      <c r="G20" s="2">
        <v>113.5</v>
      </c>
      <c r="H20" s="2">
        <v>21</v>
      </c>
      <c r="I20" s="24">
        <f t="shared" si="0"/>
        <v>28.375</v>
      </c>
      <c r="J20" s="16">
        <v>83</v>
      </c>
      <c r="K20" s="24">
        <f t="shared" si="1"/>
        <v>41.5</v>
      </c>
      <c r="L20" s="16">
        <f t="shared" si="2"/>
        <v>69.875</v>
      </c>
      <c r="M20" s="13">
        <f t="shared" si="3"/>
        <v>17</v>
      </c>
      <c r="N20" s="13"/>
      <c r="O20" s="1" t="s">
        <v>11</v>
      </c>
    </row>
    <row r="21" spans="1:15" ht="18" customHeight="1">
      <c r="A21" s="1">
        <v>20</v>
      </c>
      <c r="B21" s="14">
        <v>11</v>
      </c>
      <c r="C21" s="3" t="s">
        <v>15</v>
      </c>
      <c r="D21" s="2" t="s">
        <v>16</v>
      </c>
      <c r="E21" s="2" t="s">
        <v>30</v>
      </c>
      <c r="F21" s="3">
        <v>136211202702</v>
      </c>
      <c r="G21" s="2">
        <v>109.5</v>
      </c>
      <c r="H21" s="2">
        <v>23</v>
      </c>
      <c r="I21" s="24">
        <f t="shared" si="0"/>
        <v>27.375</v>
      </c>
      <c r="J21" s="16">
        <v>84</v>
      </c>
      <c r="K21" s="24">
        <f t="shared" si="1"/>
        <v>42</v>
      </c>
      <c r="L21" s="16">
        <f t="shared" si="2"/>
        <v>69.375</v>
      </c>
      <c r="M21" s="13">
        <f t="shared" si="3"/>
        <v>18</v>
      </c>
      <c r="N21" s="13"/>
      <c r="O21" s="1" t="s">
        <v>11</v>
      </c>
    </row>
    <row r="22" spans="1:15" ht="18" customHeight="1">
      <c r="A22" s="1">
        <v>17</v>
      </c>
      <c r="B22" s="14">
        <v>5</v>
      </c>
      <c r="C22" s="3" t="s">
        <v>15</v>
      </c>
      <c r="D22" s="2" t="s">
        <v>100</v>
      </c>
      <c r="E22" s="2" t="s">
        <v>29</v>
      </c>
      <c r="F22" s="3">
        <v>136211201605</v>
      </c>
      <c r="G22" s="2">
        <v>115</v>
      </c>
      <c r="H22" s="2">
        <v>19</v>
      </c>
      <c r="I22" s="24">
        <f t="shared" si="0"/>
        <v>28.75</v>
      </c>
      <c r="J22" s="16">
        <v>74.6</v>
      </c>
      <c r="K22" s="24">
        <f t="shared" si="1"/>
        <v>37.3</v>
      </c>
      <c r="L22" s="16">
        <f t="shared" si="2"/>
        <v>66.05</v>
      </c>
      <c r="M22" s="13">
        <f t="shared" si="3"/>
        <v>19</v>
      </c>
      <c r="N22" s="13"/>
      <c r="O22" s="15"/>
    </row>
    <row r="23" spans="1:15" ht="18" customHeight="1">
      <c r="A23" s="1">
        <v>18</v>
      </c>
      <c r="B23" s="14">
        <v>9</v>
      </c>
      <c r="C23" s="3" t="s">
        <v>15</v>
      </c>
      <c r="D23" s="2" t="s">
        <v>101</v>
      </c>
      <c r="E23" s="2" t="s">
        <v>30</v>
      </c>
      <c r="F23" s="3">
        <v>136050505005</v>
      </c>
      <c r="G23" s="2">
        <v>114</v>
      </c>
      <c r="H23" s="2">
        <v>20</v>
      </c>
      <c r="I23" s="24">
        <f t="shared" si="0"/>
        <v>28.5</v>
      </c>
      <c r="J23" s="16">
        <v>72</v>
      </c>
      <c r="K23" s="24">
        <f t="shared" si="1"/>
        <v>36</v>
      </c>
      <c r="L23" s="16">
        <f t="shared" si="2"/>
        <v>64.5</v>
      </c>
      <c r="M23" s="13">
        <f t="shared" si="3"/>
        <v>20</v>
      </c>
      <c r="N23" s="13"/>
      <c r="O23" s="15"/>
    </row>
    <row r="24" spans="1:15" ht="18" customHeight="1">
      <c r="A24" s="1">
        <v>21</v>
      </c>
      <c r="B24" s="13">
        <v>4</v>
      </c>
      <c r="C24" s="3" t="s">
        <v>32</v>
      </c>
      <c r="D24" s="2" t="s">
        <v>155</v>
      </c>
      <c r="E24" s="2" t="s">
        <v>30</v>
      </c>
      <c r="F24" s="3">
        <v>136211104016</v>
      </c>
      <c r="G24" s="2">
        <v>135</v>
      </c>
      <c r="H24" s="2">
        <v>1</v>
      </c>
      <c r="I24" s="24">
        <f t="shared" si="0"/>
        <v>33.75</v>
      </c>
      <c r="J24" s="16">
        <v>89</v>
      </c>
      <c r="K24" s="24">
        <f t="shared" si="1"/>
        <v>44.5</v>
      </c>
      <c r="L24" s="16">
        <f t="shared" si="2"/>
        <v>78.25</v>
      </c>
      <c r="M24" s="13">
        <f>RANK(L24,L$24:L$28)</f>
        <v>1</v>
      </c>
      <c r="N24" s="13"/>
      <c r="O24" s="15"/>
    </row>
    <row r="25" spans="1:15" ht="18" customHeight="1">
      <c r="A25" s="1">
        <v>24</v>
      </c>
      <c r="B25" s="13">
        <v>3</v>
      </c>
      <c r="C25" s="3" t="s">
        <v>32</v>
      </c>
      <c r="D25" s="2" t="s">
        <v>158</v>
      </c>
      <c r="E25" s="2" t="s">
        <v>29</v>
      </c>
      <c r="F25" s="3">
        <v>136012103410</v>
      </c>
      <c r="G25" s="2">
        <v>118</v>
      </c>
      <c r="H25" s="2">
        <v>4</v>
      </c>
      <c r="I25" s="24">
        <f t="shared" si="0"/>
        <v>29.5</v>
      </c>
      <c r="J25" s="16">
        <v>90</v>
      </c>
      <c r="K25" s="24">
        <f t="shared" si="1"/>
        <v>45</v>
      </c>
      <c r="L25" s="16">
        <f t="shared" si="2"/>
        <v>74.5</v>
      </c>
      <c r="M25" s="13">
        <f>RANK(L25,L$24:L$28)</f>
        <v>2</v>
      </c>
      <c r="N25" s="13"/>
      <c r="O25" s="15"/>
    </row>
    <row r="26" spans="1:15" ht="18" customHeight="1">
      <c r="A26" s="1">
        <v>22</v>
      </c>
      <c r="B26" s="13">
        <v>2</v>
      </c>
      <c r="C26" s="3" t="s">
        <v>32</v>
      </c>
      <c r="D26" s="2" t="s">
        <v>156</v>
      </c>
      <c r="E26" s="2" t="s">
        <v>30</v>
      </c>
      <c r="F26" s="3">
        <v>136211104012</v>
      </c>
      <c r="G26" s="2">
        <v>125</v>
      </c>
      <c r="H26" s="2">
        <v>2</v>
      </c>
      <c r="I26" s="24">
        <f t="shared" si="0"/>
        <v>31.25</v>
      </c>
      <c r="J26" s="16">
        <v>82.8</v>
      </c>
      <c r="K26" s="24">
        <f t="shared" si="1"/>
        <v>41.4</v>
      </c>
      <c r="L26" s="16">
        <f t="shared" si="2"/>
        <v>72.65</v>
      </c>
      <c r="M26" s="13">
        <f>RANK(L26,L$24:L$28)</f>
        <v>3</v>
      </c>
      <c r="N26" s="13"/>
      <c r="O26" s="15"/>
    </row>
    <row r="27" spans="1:15" ht="18" customHeight="1">
      <c r="A27" s="1">
        <v>23</v>
      </c>
      <c r="B27" s="13">
        <v>1</v>
      </c>
      <c r="C27" s="3" t="s">
        <v>32</v>
      </c>
      <c r="D27" s="2" t="s">
        <v>157</v>
      </c>
      <c r="E27" s="2" t="s">
        <v>29</v>
      </c>
      <c r="F27" s="3">
        <v>136211103918</v>
      </c>
      <c r="G27" s="2">
        <v>118.5</v>
      </c>
      <c r="H27" s="2">
        <v>3</v>
      </c>
      <c r="I27" s="24">
        <f t="shared" si="0"/>
        <v>29.625</v>
      </c>
      <c r="J27" s="16">
        <v>80.8</v>
      </c>
      <c r="K27" s="24">
        <f t="shared" si="1"/>
        <v>40.4</v>
      </c>
      <c r="L27" s="16">
        <f t="shared" si="2"/>
        <v>70.025</v>
      </c>
      <c r="M27" s="13">
        <f>RANK(L27,L$24:L$28)</f>
        <v>4</v>
      </c>
      <c r="N27" s="13"/>
      <c r="O27" s="15"/>
    </row>
    <row r="28" spans="1:15" ht="18" customHeight="1">
      <c r="A28" s="1">
        <v>25</v>
      </c>
      <c r="B28" s="13">
        <v>5</v>
      </c>
      <c r="C28" s="3" t="s">
        <v>32</v>
      </c>
      <c r="D28" s="2" t="s">
        <v>27</v>
      </c>
      <c r="E28" s="2" t="s">
        <v>29</v>
      </c>
      <c r="F28" s="3">
        <v>136211103907</v>
      </c>
      <c r="G28" s="2">
        <v>83.5</v>
      </c>
      <c r="H28" s="2">
        <v>7</v>
      </c>
      <c r="I28" s="24">
        <f t="shared" si="0"/>
        <v>20.875</v>
      </c>
      <c r="J28" s="16"/>
      <c r="K28" s="24">
        <f t="shared" si="1"/>
        <v>0</v>
      </c>
      <c r="L28" s="16">
        <f t="shared" si="2"/>
        <v>20.875</v>
      </c>
      <c r="M28" s="13">
        <f>RANK(L28,L$24:L$28)</f>
        <v>5</v>
      </c>
      <c r="N28" s="13"/>
      <c r="O28" s="7" t="s">
        <v>161</v>
      </c>
    </row>
    <row r="29" spans="1:15" ht="18" customHeight="1">
      <c r="A29" s="1">
        <v>30</v>
      </c>
      <c r="B29" s="13">
        <v>5</v>
      </c>
      <c r="C29" s="3" t="s">
        <v>17</v>
      </c>
      <c r="D29" s="2" t="s">
        <v>106</v>
      </c>
      <c r="E29" s="2" t="s">
        <v>29</v>
      </c>
      <c r="F29" s="3">
        <v>136210900630</v>
      </c>
      <c r="G29" s="2">
        <v>104</v>
      </c>
      <c r="H29" s="2">
        <v>6</v>
      </c>
      <c r="I29" s="24">
        <f t="shared" si="0"/>
        <v>26</v>
      </c>
      <c r="J29" s="16">
        <v>94</v>
      </c>
      <c r="K29" s="24">
        <f t="shared" si="1"/>
        <v>47</v>
      </c>
      <c r="L29" s="16">
        <f t="shared" si="2"/>
        <v>73</v>
      </c>
      <c r="M29" s="13">
        <f>RANK(L29,L$29:L$44)</f>
        <v>1</v>
      </c>
      <c r="N29" s="13"/>
      <c r="O29" s="1"/>
    </row>
    <row r="30" spans="1:15" ht="18" customHeight="1">
      <c r="A30" s="1">
        <v>28</v>
      </c>
      <c r="B30" s="13">
        <v>1</v>
      </c>
      <c r="C30" s="3" t="s">
        <v>17</v>
      </c>
      <c r="D30" s="2" t="s">
        <v>104</v>
      </c>
      <c r="E30" s="2" t="s">
        <v>30</v>
      </c>
      <c r="F30" s="3">
        <v>136210900924</v>
      </c>
      <c r="G30" s="2">
        <v>108.5</v>
      </c>
      <c r="H30" s="2">
        <v>2</v>
      </c>
      <c r="I30" s="24">
        <f t="shared" si="0"/>
        <v>27.125</v>
      </c>
      <c r="J30" s="16">
        <v>89.6</v>
      </c>
      <c r="K30" s="24">
        <f t="shared" si="1"/>
        <v>44.8</v>
      </c>
      <c r="L30" s="16">
        <f t="shared" si="2"/>
        <v>71.925</v>
      </c>
      <c r="M30" s="13">
        <f aca="true" t="shared" si="4" ref="M30:M44">RANK(L30,L$29:L$44)</f>
        <v>2</v>
      </c>
      <c r="N30" s="13"/>
      <c r="O30" s="1"/>
    </row>
    <row r="31" spans="1:15" ht="18" customHeight="1">
      <c r="A31" s="1">
        <v>32</v>
      </c>
      <c r="B31" s="13">
        <v>7</v>
      </c>
      <c r="C31" s="3" t="s">
        <v>17</v>
      </c>
      <c r="D31" s="2" t="s">
        <v>108</v>
      </c>
      <c r="E31" s="2" t="s">
        <v>29</v>
      </c>
      <c r="F31" s="3">
        <v>136210900830</v>
      </c>
      <c r="G31" s="2">
        <v>102</v>
      </c>
      <c r="H31" s="2">
        <v>8</v>
      </c>
      <c r="I31" s="24">
        <f t="shared" si="0"/>
        <v>25.5</v>
      </c>
      <c r="J31" s="16">
        <v>88</v>
      </c>
      <c r="K31" s="24">
        <f t="shared" si="1"/>
        <v>44</v>
      </c>
      <c r="L31" s="16">
        <f t="shared" si="2"/>
        <v>69.5</v>
      </c>
      <c r="M31" s="13">
        <f t="shared" si="4"/>
        <v>3</v>
      </c>
      <c r="N31" s="13"/>
      <c r="O31" s="1"/>
    </row>
    <row r="32" spans="1:15" ht="18" customHeight="1">
      <c r="A32" s="1">
        <v>31</v>
      </c>
      <c r="B32" s="13">
        <v>2</v>
      </c>
      <c r="C32" s="3" t="s">
        <v>17</v>
      </c>
      <c r="D32" s="2" t="s">
        <v>107</v>
      </c>
      <c r="E32" s="2" t="s">
        <v>29</v>
      </c>
      <c r="F32" s="3">
        <v>136210900727</v>
      </c>
      <c r="G32" s="2">
        <v>104</v>
      </c>
      <c r="H32" s="2">
        <v>6</v>
      </c>
      <c r="I32" s="24">
        <f t="shared" si="0"/>
        <v>26</v>
      </c>
      <c r="J32" s="16">
        <v>82.6</v>
      </c>
      <c r="K32" s="24">
        <f t="shared" si="1"/>
        <v>41.3</v>
      </c>
      <c r="L32" s="16">
        <f t="shared" si="2"/>
        <v>67.3</v>
      </c>
      <c r="M32" s="13">
        <f t="shared" si="4"/>
        <v>4</v>
      </c>
      <c r="N32" s="13"/>
      <c r="O32" s="1"/>
    </row>
    <row r="33" spans="1:15" ht="18" customHeight="1">
      <c r="A33" s="1">
        <v>34</v>
      </c>
      <c r="B33" s="13">
        <v>15</v>
      </c>
      <c r="C33" s="3" t="s">
        <v>17</v>
      </c>
      <c r="D33" s="2" t="s">
        <v>110</v>
      </c>
      <c r="E33" s="2" t="s">
        <v>30</v>
      </c>
      <c r="F33" s="3">
        <v>136231613004</v>
      </c>
      <c r="G33" s="2">
        <v>99</v>
      </c>
      <c r="H33" s="2">
        <v>10</v>
      </c>
      <c r="I33" s="24">
        <f t="shared" si="0"/>
        <v>24.75</v>
      </c>
      <c r="J33" s="16">
        <v>85</v>
      </c>
      <c r="K33" s="24">
        <f t="shared" si="1"/>
        <v>42.5</v>
      </c>
      <c r="L33" s="16">
        <f t="shared" si="2"/>
        <v>67.25</v>
      </c>
      <c r="M33" s="13">
        <f t="shared" si="4"/>
        <v>5</v>
      </c>
      <c r="N33" s="13"/>
      <c r="O33" s="1"/>
    </row>
    <row r="34" spans="1:15" ht="18" customHeight="1">
      <c r="A34" s="1">
        <v>27</v>
      </c>
      <c r="B34" s="13">
        <v>8</v>
      </c>
      <c r="C34" s="3" t="s">
        <v>17</v>
      </c>
      <c r="D34" s="2" t="s">
        <v>103</v>
      </c>
      <c r="E34" s="2" t="s">
        <v>30</v>
      </c>
      <c r="F34" s="3">
        <v>136015001302</v>
      </c>
      <c r="G34" s="2">
        <v>108.5</v>
      </c>
      <c r="H34" s="2">
        <v>2</v>
      </c>
      <c r="I34" s="24">
        <f t="shared" si="0"/>
        <v>27.125</v>
      </c>
      <c r="J34" s="16">
        <v>80.2</v>
      </c>
      <c r="K34" s="24">
        <f t="shared" si="1"/>
        <v>40.1</v>
      </c>
      <c r="L34" s="16">
        <f t="shared" si="2"/>
        <v>67.225</v>
      </c>
      <c r="M34" s="13">
        <f t="shared" si="4"/>
        <v>6</v>
      </c>
      <c r="N34" s="13"/>
      <c r="O34" s="1"/>
    </row>
    <row r="35" spans="1:15" ht="18" customHeight="1">
      <c r="A35" s="1">
        <v>36</v>
      </c>
      <c r="B35" s="13">
        <v>4</v>
      </c>
      <c r="C35" s="3" t="s">
        <v>17</v>
      </c>
      <c r="D35" s="2" t="s">
        <v>112</v>
      </c>
      <c r="E35" s="2" t="s">
        <v>29</v>
      </c>
      <c r="F35" s="3">
        <v>136210900522</v>
      </c>
      <c r="G35" s="2">
        <v>93.5</v>
      </c>
      <c r="H35" s="2">
        <v>12</v>
      </c>
      <c r="I35" s="24">
        <f t="shared" si="0"/>
        <v>23.375</v>
      </c>
      <c r="J35" s="16">
        <v>87.6</v>
      </c>
      <c r="K35" s="24">
        <f t="shared" si="1"/>
        <v>43.8</v>
      </c>
      <c r="L35" s="16">
        <f t="shared" si="2"/>
        <v>67.175</v>
      </c>
      <c r="M35" s="13">
        <f t="shared" si="4"/>
        <v>7</v>
      </c>
      <c r="N35" s="13"/>
      <c r="O35" s="1"/>
    </row>
    <row r="36" spans="1:15" ht="18" customHeight="1">
      <c r="A36" s="1">
        <v>26</v>
      </c>
      <c r="B36" s="13">
        <v>16</v>
      </c>
      <c r="C36" s="3" t="s">
        <v>17</v>
      </c>
      <c r="D36" s="2" t="s">
        <v>102</v>
      </c>
      <c r="E36" s="2" t="s">
        <v>29</v>
      </c>
      <c r="F36" s="3">
        <v>136210900304</v>
      </c>
      <c r="G36" s="2">
        <v>116.5</v>
      </c>
      <c r="H36" s="2">
        <v>1</v>
      </c>
      <c r="I36" s="24">
        <f aca="true" t="shared" si="5" ref="I36:I67">G36/4</f>
        <v>29.125</v>
      </c>
      <c r="J36" s="16">
        <v>75.8</v>
      </c>
      <c r="K36" s="24">
        <f aca="true" t="shared" si="6" ref="K36:K67">J36/2</f>
        <v>37.9</v>
      </c>
      <c r="L36" s="16">
        <f aca="true" t="shared" si="7" ref="L36:L67">I36+K36</f>
        <v>67.025</v>
      </c>
      <c r="M36" s="13">
        <f t="shared" si="4"/>
        <v>8</v>
      </c>
      <c r="N36" s="13"/>
      <c r="O36" s="1"/>
    </row>
    <row r="37" spans="1:15" ht="18" customHeight="1">
      <c r="A37" s="1">
        <v>33</v>
      </c>
      <c r="B37" s="13">
        <v>10</v>
      </c>
      <c r="C37" s="3" t="s">
        <v>17</v>
      </c>
      <c r="D37" s="2" t="s">
        <v>109</v>
      </c>
      <c r="E37" s="2" t="s">
        <v>30</v>
      </c>
      <c r="F37" s="3">
        <v>136210900918</v>
      </c>
      <c r="G37" s="2">
        <v>100.5</v>
      </c>
      <c r="H37" s="2">
        <v>9</v>
      </c>
      <c r="I37" s="24">
        <f t="shared" si="5"/>
        <v>25.125</v>
      </c>
      <c r="J37" s="16">
        <v>82.6</v>
      </c>
      <c r="K37" s="24">
        <f t="shared" si="6"/>
        <v>41.3</v>
      </c>
      <c r="L37" s="16">
        <f t="shared" si="7"/>
        <v>66.425</v>
      </c>
      <c r="M37" s="13">
        <f t="shared" si="4"/>
        <v>9</v>
      </c>
      <c r="N37" s="13"/>
      <c r="O37" s="1"/>
    </row>
    <row r="38" spans="1:15" ht="18" customHeight="1">
      <c r="A38" s="1">
        <v>29</v>
      </c>
      <c r="B38" s="13">
        <v>9</v>
      </c>
      <c r="C38" s="3" t="s">
        <v>17</v>
      </c>
      <c r="D38" s="2" t="s">
        <v>105</v>
      </c>
      <c r="E38" s="2" t="s">
        <v>30</v>
      </c>
      <c r="F38" s="3">
        <v>136040700826</v>
      </c>
      <c r="G38" s="2">
        <v>108</v>
      </c>
      <c r="H38" s="2">
        <v>5</v>
      </c>
      <c r="I38" s="24">
        <f t="shared" si="5"/>
        <v>27</v>
      </c>
      <c r="J38" s="16">
        <v>77.6</v>
      </c>
      <c r="K38" s="24">
        <f t="shared" si="6"/>
        <v>38.8</v>
      </c>
      <c r="L38" s="16">
        <f t="shared" si="7"/>
        <v>65.8</v>
      </c>
      <c r="M38" s="13">
        <f t="shared" si="4"/>
        <v>10</v>
      </c>
      <c r="N38" s="13"/>
      <c r="O38" s="1"/>
    </row>
    <row r="39" spans="1:15" ht="18" customHeight="1">
      <c r="A39" s="1">
        <v>37</v>
      </c>
      <c r="B39" s="13">
        <v>13</v>
      </c>
      <c r="C39" s="3" t="s">
        <v>17</v>
      </c>
      <c r="D39" s="2" t="s">
        <v>113</v>
      </c>
      <c r="E39" s="2" t="s">
        <v>29</v>
      </c>
      <c r="F39" s="3">
        <v>136210900823</v>
      </c>
      <c r="G39" s="2">
        <v>91.5</v>
      </c>
      <c r="H39" s="2">
        <v>13</v>
      </c>
      <c r="I39" s="24">
        <f t="shared" si="5"/>
        <v>22.875</v>
      </c>
      <c r="J39" s="16">
        <v>84.4</v>
      </c>
      <c r="K39" s="24">
        <f t="shared" si="6"/>
        <v>42.2</v>
      </c>
      <c r="L39" s="16">
        <f t="shared" si="7"/>
        <v>65.075</v>
      </c>
      <c r="M39" s="13">
        <f t="shared" si="4"/>
        <v>11</v>
      </c>
      <c r="N39" s="13"/>
      <c r="O39" s="1"/>
    </row>
    <row r="40" spans="1:15" ht="18" customHeight="1">
      <c r="A40" s="1">
        <v>35</v>
      </c>
      <c r="B40" s="13">
        <v>6</v>
      </c>
      <c r="C40" s="3" t="s">
        <v>17</v>
      </c>
      <c r="D40" s="2" t="s">
        <v>111</v>
      </c>
      <c r="E40" s="2" t="s">
        <v>30</v>
      </c>
      <c r="F40" s="3">
        <v>136210900719</v>
      </c>
      <c r="G40" s="2">
        <v>95</v>
      </c>
      <c r="H40" s="2">
        <v>11</v>
      </c>
      <c r="I40" s="24">
        <f t="shared" si="5"/>
        <v>23.75</v>
      </c>
      <c r="J40" s="16">
        <v>76.4</v>
      </c>
      <c r="K40" s="24">
        <f t="shared" si="6"/>
        <v>38.2</v>
      </c>
      <c r="L40" s="16">
        <f t="shared" si="7"/>
        <v>61.95</v>
      </c>
      <c r="M40" s="13">
        <f t="shared" si="4"/>
        <v>12</v>
      </c>
      <c r="N40" s="13"/>
      <c r="O40" s="1"/>
    </row>
    <row r="41" spans="1:15" ht="18" customHeight="1">
      <c r="A41" s="1">
        <v>38</v>
      </c>
      <c r="B41" s="13">
        <v>11</v>
      </c>
      <c r="C41" s="3" t="s">
        <v>17</v>
      </c>
      <c r="D41" s="2" t="s">
        <v>114</v>
      </c>
      <c r="E41" s="2" t="s">
        <v>30</v>
      </c>
      <c r="F41" s="3">
        <v>136210901011</v>
      </c>
      <c r="G41" s="2">
        <v>87</v>
      </c>
      <c r="H41" s="2">
        <v>17</v>
      </c>
      <c r="I41" s="24">
        <f t="shared" si="5"/>
        <v>21.75</v>
      </c>
      <c r="J41" s="16">
        <v>75.6</v>
      </c>
      <c r="K41" s="24">
        <f t="shared" si="6"/>
        <v>37.8</v>
      </c>
      <c r="L41" s="16">
        <f t="shared" si="7"/>
        <v>59.55</v>
      </c>
      <c r="M41" s="13">
        <f t="shared" si="4"/>
        <v>13</v>
      </c>
      <c r="N41" s="13"/>
      <c r="O41" s="1"/>
    </row>
    <row r="42" spans="1:15" ht="18" customHeight="1">
      <c r="A42" s="1">
        <v>39</v>
      </c>
      <c r="B42" s="13">
        <v>3</v>
      </c>
      <c r="C42" s="3" t="s">
        <v>17</v>
      </c>
      <c r="D42" s="2" t="s">
        <v>18</v>
      </c>
      <c r="E42" s="2" t="s">
        <v>30</v>
      </c>
      <c r="F42" s="3">
        <v>136210900102</v>
      </c>
      <c r="G42" s="2">
        <v>81</v>
      </c>
      <c r="H42" s="2">
        <v>21</v>
      </c>
      <c r="I42" s="24">
        <f t="shared" si="5"/>
        <v>20.25</v>
      </c>
      <c r="J42" s="16">
        <v>78.6</v>
      </c>
      <c r="K42" s="24">
        <f t="shared" si="6"/>
        <v>39.3</v>
      </c>
      <c r="L42" s="16">
        <f t="shared" si="7"/>
        <v>59.55</v>
      </c>
      <c r="M42" s="13">
        <f t="shared" si="4"/>
        <v>13</v>
      </c>
      <c r="N42" s="13"/>
      <c r="O42" s="1" t="s">
        <v>11</v>
      </c>
    </row>
    <row r="43" spans="1:15" ht="18" customHeight="1">
      <c r="A43" s="1">
        <v>41</v>
      </c>
      <c r="B43" s="13">
        <v>12</v>
      </c>
      <c r="C43" s="3" t="s">
        <v>17</v>
      </c>
      <c r="D43" s="2" t="s">
        <v>20</v>
      </c>
      <c r="E43" s="2" t="s">
        <v>30</v>
      </c>
      <c r="F43" s="3">
        <v>136210900524</v>
      </c>
      <c r="G43" s="2">
        <v>69</v>
      </c>
      <c r="H43" s="2">
        <v>23</v>
      </c>
      <c r="I43" s="24">
        <f t="shared" si="5"/>
        <v>17.25</v>
      </c>
      <c r="J43" s="16">
        <v>75.8</v>
      </c>
      <c r="K43" s="24">
        <f t="shared" si="6"/>
        <v>37.9</v>
      </c>
      <c r="L43" s="16">
        <f t="shared" si="7"/>
        <v>55.15</v>
      </c>
      <c r="M43" s="13">
        <f t="shared" si="4"/>
        <v>15</v>
      </c>
      <c r="N43" s="13"/>
      <c r="O43" s="1" t="s">
        <v>11</v>
      </c>
    </row>
    <row r="44" spans="1:15" ht="18" customHeight="1">
      <c r="A44" s="1">
        <v>40</v>
      </c>
      <c r="B44" s="13">
        <v>14</v>
      </c>
      <c r="C44" s="3" t="s">
        <v>17</v>
      </c>
      <c r="D44" s="2" t="s">
        <v>19</v>
      </c>
      <c r="E44" s="2" t="s">
        <v>29</v>
      </c>
      <c r="F44" s="3">
        <v>136210900627</v>
      </c>
      <c r="G44" s="2">
        <v>72</v>
      </c>
      <c r="H44" s="2">
        <v>22</v>
      </c>
      <c r="I44" s="24">
        <f t="shared" si="5"/>
        <v>18</v>
      </c>
      <c r="J44" s="16">
        <v>73.4</v>
      </c>
      <c r="K44" s="24">
        <f t="shared" si="6"/>
        <v>36.7</v>
      </c>
      <c r="L44" s="16">
        <f t="shared" si="7"/>
        <v>54.7</v>
      </c>
      <c r="M44" s="13">
        <f t="shared" si="4"/>
        <v>16</v>
      </c>
      <c r="N44" s="13"/>
      <c r="O44" s="1" t="s">
        <v>11</v>
      </c>
    </row>
    <row r="45" spans="1:15" ht="18" customHeight="1">
      <c r="A45" s="1">
        <v>49</v>
      </c>
      <c r="B45" s="13">
        <v>10</v>
      </c>
      <c r="C45" s="3" t="s">
        <v>24</v>
      </c>
      <c r="D45" s="2" t="s">
        <v>122</v>
      </c>
      <c r="E45" s="2" t="s">
        <v>29</v>
      </c>
      <c r="F45" s="3">
        <v>136212100127</v>
      </c>
      <c r="G45" s="2">
        <v>130</v>
      </c>
      <c r="H45" s="2">
        <v>7</v>
      </c>
      <c r="I45" s="24">
        <f t="shared" si="5"/>
        <v>32.5</v>
      </c>
      <c r="J45" s="16">
        <v>92.8</v>
      </c>
      <c r="K45" s="24">
        <f t="shared" si="6"/>
        <v>46.4</v>
      </c>
      <c r="L45" s="16">
        <f t="shared" si="7"/>
        <v>78.9</v>
      </c>
      <c r="M45" s="13">
        <f aca="true" t="shared" si="8" ref="M45:M64">RANK(L45,L$45:L$64)</f>
        <v>1</v>
      </c>
      <c r="N45" s="13"/>
      <c r="O45" s="15"/>
    </row>
    <row r="46" spans="1:15" ht="18" customHeight="1">
      <c r="A46" s="1">
        <v>44</v>
      </c>
      <c r="B46" s="13">
        <v>1</v>
      </c>
      <c r="C46" s="3" t="s">
        <v>24</v>
      </c>
      <c r="D46" s="2" t="s">
        <v>117</v>
      </c>
      <c r="E46" s="2" t="s">
        <v>29</v>
      </c>
      <c r="F46" s="3">
        <v>136212101724</v>
      </c>
      <c r="G46" s="2">
        <v>132.5</v>
      </c>
      <c r="H46" s="2">
        <v>3</v>
      </c>
      <c r="I46" s="24">
        <f t="shared" si="5"/>
        <v>33.125</v>
      </c>
      <c r="J46" s="16">
        <v>87</v>
      </c>
      <c r="K46" s="24">
        <f t="shared" si="6"/>
        <v>43.5</v>
      </c>
      <c r="L46" s="16">
        <f t="shared" si="7"/>
        <v>76.625</v>
      </c>
      <c r="M46" s="13">
        <f t="shared" si="8"/>
        <v>2</v>
      </c>
      <c r="N46" s="13"/>
      <c r="O46" s="15"/>
    </row>
    <row r="47" spans="1:15" ht="18" customHeight="1">
      <c r="A47" s="1">
        <v>42</v>
      </c>
      <c r="B47" s="13">
        <v>20</v>
      </c>
      <c r="C47" s="3" t="s">
        <v>24</v>
      </c>
      <c r="D47" s="2" t="s">
        <v>115</v>
      </c>
      <c r="E47" s="2" t="s">
        <v>29</v>
      </c>
      <c r="F47" s="3">
        <v>136012203107</v>
      </c>
      <c r="G47" s="2">
        <v>137</v>
      </c>
      <c r="H47" s="2">
        <v>1</v>
      </c>
      <c r="I47" s="24">
        <f t="shared" si="5"/>
        <v>34.25</v>
      </c>
      <c r="J47" s="16">
        <v>84.4</v>
      </c>
      <c r="K47" s="24">
        <f t="shared" si="6"/>
        <v>42.2</v>
      </c>
      <c r="L47" s="16">
        <f t="shared" si="7"/>
        <v>76.45</v>
      </c>
      <c r="M47" s="13">
        <f t="shared" si="8"/>
        <v>3</v>
      </c>
      <c r="N47" s="13"/>
      <c r="O47" s="15"/>
    </row>
    <row r="48" spans="1:15" ht="18" customHeight="1">
      <c r="A48" s="1">
        <v>54</v>
      </c>
      <c r="B48" s="13">
        <v>15</v>
      </c>
      <c r="C48" s="3" t="s">
        <v>24</v>
      </c>
      <c r="D48" s="2" t="s">
        <v>127</v>
      </c>
      <c r="E48" s="2" t="s">
        <v>29</v>
      </c>
      <c r="F48" s="3">
        <v>136212103029</v>
      </c>
      <c r="G48" s="2">
        <v>124</v>
      </c>
      <c r="H48" s="2">
        <v>13</v>
      </c>
      <c r="I48" s="24">
        <f t="shared" si="5"/>
        <v>31</v>
      </c>
      <c r="J48" s="16">
        <v>89</v>
      </c>
      <c r="K48" s="24">
        <f t="shared" si="6"/>
        <v>44.5</v>
      </c>
      <c r="L48" s="16">
        <f t="shared" si="7"/>
        <v>75.5</v>
      </c>
      <c r="M48" s="13">
        <f t="shared" si="8"/>
        <v>4</v>
      </c>
      <c r="N48" s="13"/>
      <c r="O48" s="15"/>
    </row>
    <row r="49" spans="1:15" ht="18" customHeight="1">
      <c r="A49" s="1">
        <v>50</v>
      </c>
      <c r="B49" s="13">
        <v>17</v>
      </c>
      <c r="C49" s="3" t="s">
        <v>24</v>
      </c>
      <c r="D49" s="2" t="s">
        <v>123</v>
      </c>
      <c r="E49" s="2" t="s">
        <v>30</v>
      </c>
      <c r="F49" s="3">
        <v>136241603128</v>
      </c>
      <c r="G49" s="2">
        <v>128</v>
      </c>
      <c r="H49" s="2">
        <v>9</v>
      </c>
      <c r="I49" s="24">
        <f t="shared" si="5"/>
        <v>32</v>
      </c>
      <c r="J49" s="16">
        <v>86</v>
      </c>
      <c r="K49" s="24">
        <f t="shared" si="6"/>
        <v>43</v>
      </c>
      <c r="L49" s="16">
        <f t="shared" si="7"/>
        <v>75</v>
      </c>
      <c r="M49" s="13">
        <f t="shared" si="8"/>
        <v>5</v>
      </c>
      <c r="N49" s="13"/>
      <c r="O49" s="15"/>
    </row>
    <row r="50" spans="1:15" ht="18" customHeight="1">
      <c r="A50" s="1">
        <v>47</v>
      </c>
      <c r="B50" s="13">
        <v>5</v>
      </c>
      <c r="C50" s="3" t="s">
        <v>24</v>
      </c>
      <c r="D50" s="2" t="s">
        <v>120</v>
      </c>
      <c r="E50" s="2" t="s">
        <v>29</v>
      </c>
      <c r="F50" s="3">
        <v>136012200524</v>
      </c>
      <c r="G50" s="2">
        <v>130.5</v>
      </c>
      <c r="H50" s="2">
        <v>6</v>
      </c>
      <c r="I50" s="24">
        <f t="shared" si="5"/>
        <v>32.625</v>
      </c>
      <c r="J50" s="16">
        <v>84</v>
      </c>
      <c r="K50" s="24">
        <f t="shared" si="6"/>
        <v>42</v>
      </c>
      <c r="L50" s="16">
        <f t="shared" si="7"/>
        <v>74.625</v>
      </c>
      <c r="M50" s="13">
        <f t="shared" si="8"/>
        <v>6</v>
      </c>
      <c r="N50" s="13"/>
      <c r="O50" s="15"/>
    </row>
    <row r="51" spans="1:15" ht="18" customHeight="1">
      <c r="A51" s="1">
        <v>56</v>
      </c>
      <c r="B51" s="13">
        <v>11</v>
      </c>
      <c r="C51" s="3" t="s">
        <v>24</v>
      </c>
      <c r="D51" s="2" t="s">
        <v>129</v>
      </c>
      <c r="E51" s="2" t="s">
        <v>29</v>
      </c>
      <c r="F51" s="3">
        <v>136231613409</v>
      </c>
      <c r="G51" s="2">
        <v>121.5</v>
      </c>
      <c r="H51" s="2">
        <v>16</v>
      </c>
      <c r="I51" s="24">
        <f t="shared" si="5"/>
        <v>30.375</v>
      </c>
      <c r="J51" s="16">
        <v>87.2</v>
      </c>
      <c r="K51" s="24">
        <f t="shared" si="6"/>
        <v>43.6</v>
      </c>
      <c r="L51" s="16">
        <f t="shared" si="7"/>
        <v>73.975</v>
      </c>
      <c r="M51" s="13">
        <f t="shared" si="8"/>
        <v>7</v>
      </c>
      <c r="N51" s="13"/>
      <c r="O51" s="15"/>
    </row>
    <row r="52" spans="1:15" ht="18" customHeight="1">
      <c r="A52" s="1">
        <v>45</v>
      </c>
      <c r="B52" s="13">
        <v>7</v>
      </c>
      <c r="C52" s="3" t="s">
        <v>24</v>
      </c>
      <c r="D52" s="2" t="s">
        <v>118</v>
      </c>
      <c r="E52" s="2" t="s">
        <v>29</v>
      </c>
      <c r="F52" s="3">
        <v>136012201928</v>
      </c>
      <c r="G52" s="2">
        <v>132</v>
      </c>
      <c r="H52" s="2">
        <v>4</v>
      </c>
      <c r="I52" s="24">
        <f t="shared" si="5"/>
        <v>33</v>
      </c>
      <c r="J52" s="16">
        <v>79.8</v>
      </c>
      <c r="K52" s="24">
        <f t="shared" si="6"/>
        <v>39.9</v>
      </c>
      <c r="L52" s="16">
        <f t="shared" si="7"/>
        <v>72.9</v>
      </c>
      <c r="M52" s="13">
        <f t="shared" si="8"/>
        <v>8</v>
      </c>
      <c r="N52" s="13"/>
      <c r="O52" s="15"/>
    </row>
    <row r="53" spans="1:15" ht="18" customHeight="1">
      <c r="A53" s="1">
        <v>43</v>
      </c>
      <c r="B53" s="13">
        <v>2</v>
      </c>
      <c r="C53" s="3" t="s">
        <v>24</v>
      </c>
      <c r="D53" s="2" t="s">
        <v>116</v>
      </c>
      <c r="E53" s="2" t="s">
        <v>29</v>
      </c>
      <c r="F53" s="3">
        <v>136212100109</v>
      </c>
      <c r="G53" s="2">
        <v>136</v>
      </c>
      <c r="H53" s="2">
        <v>2</v>
      </c>
      <c r="I53" s="24">
        <f t="shared" si="5"/>
        <v>34</v>
      </c>
      <c r="J53" s="16">
        <v>77.2</v>
      </c>
      <c r="K53" s="24">
        <f t="shared" si="6"/>
        <v>38.6</v>
      </c>
      <c r="L53" s="16">
        <f t="shared" si="7"/>
        <v>72.6</v>
      </c>
      <c r="M53" s="13">
        <f t="shared" si="8"/>
        <v>9</v>
      </c>
      <c r="N53" s="13"/>
      <c r="O53" s="15"/>
    </row>
    <row r="54" spans="1:15" ht="18" customHeight="1">
      <c r="A54" s="1">
        <v>53</v>
      </c>
      <c r="B54" s="13">
        <v>9</v>
      </c>
      <c r="C54" s="3" t="s">
        <v>24</v>
      </c>
      <c r="D54" s="2" t="s">
        <v>126</v>
      </c>
      <c r="E54" s="2" t="s">
        <v>29</v>
      </c>
      <c r="F54" s="3">
        <v>136212100418</v>
      </c>
      <c r="G54" s="2">
        <v>124.5</v>
      </c>
      <c r="H54" s="2">
        <v>12</v>
      </c>
      <c r="I54" s="24">
        <f t="shared" si="5"/>
        <v>31.125</v>
      </c>
      <c r="J54" s="16">
        <v>82.4</v>
      </c>
      <c r="K54" s="24">
        <f t="shared" si="6"/>
        <v>41.2</v>
      </c>
      <c r="L54" s="16">
        <f t="shared" si="7"/>
        <v>72.325</v>
      </c>
      <c r="M54" s="13">
        <f t="shared" si="8"/>
        <v>10</v>
      </c>
      <c r="N54" s="13"/>
      <c r="O54" s="15"/>
    </row>
    <row r="55" spans="1:15" ht="18" customHeight="1">
      <c r="A55" s="1">
        <v>48</v>
      </c>
      <c r="B55" s="13">
        <v>3</v>
      </c>
      <c r="C55" s="3" t="s">
        <v>24</v>
      </c>
      <c r="D55" s="2" t="s">
        <v>121</v>
      </c>
      <c r="E55" s="2" t="s">
        <v>29</v>
      </c>
      <c r="F55" s="3">
        <v>136212102001</v>
      </c>
      <c r="G55" s="2">
        <v>130</v>
      </c>
      <c r="H55" s="2">
        <v>7</v>
      </c>
      <c r="I55" s="24">
        <f t="shared" si="5"/>
        <v>32.5</v>
      </c>
      <c r="J55" s="16">
        <v>79.6</v>
      </c>
      <c r="K55" s="24">
        <f t="shared" si="6"/>
        <v>39.8</v>
      </c>
      <c r="L55" s="16">
        <f t="shared" si="7"/>
        <v>72.3</v>
      </c>
      <c r="M55" s="13">
        <f t="shared" si="8"/>
        <v>11</v>
      </c>
      <c r="N55" s="13"/>
      <c r="O55" s="15"/>
    </row>
    <row r="56" spans="1:15" ht="18" customHeight="1">
      <c r="A56" s="1">
        <v>52</v>
      </c>
      <c r="B56" s="13">
        <v>12</v>
      </c>
      <c r="C56" s="3" t="s">
        <v>24</v>
      </c>
      <c r="D56" s="2" t="s">
        <v>125</v>
      </c>
      <c r="E56" s="2" t="s">
        <v>29</v>
      </c>
      <c r="F56" s="3">
        <v>136250307708</v>
      </c>
      <c r="G56" s="2">
        <v>126</v>
      </c>
      <c r="H56" s="2">
        <v>11</v>
      </c>
      <c r="I56" s="24">
        <f t="shared" si="5"/>
        <v>31.5</v>
      </c>
      <c r="J56" s="16">
        <v>79</v>
      </c>
      <c r="K56" s="24">
        <f t="shared" si="6"/>
        <v>39.5</v>
      </c>
      <c r="L56" s="16">
        <f t="shared" si="7"/>
        <v>71</v>
      </c>
      <c r="M56" s="13">
        <f t="shared" si="8"/>
        <v>12</v>
      </c>
      <c r="N56" s="13"/>
      <c r="O56" s="15"/>
    </row>
    <row r="57" spans="1:15" ht="18" customHeight="1">
      <c r="A57" s="1">
        <v>46</v>
      </c>
      <c r="B57" s="13">
        <v>18</v>
      </c>
      <c r="C57" s="3" t="s">
        <v>24</v>
      </c>
      <c r="D57" s="2" t="s">
        <v>119</v>
      </c>
      <c r="E57" s="2" t="s">
        <v>29</v>
      </c>
      <c r="F57" s="3">
        <v>136212101807</v>
      </c>
      <c r="G57" s="2">
        <v>132</v>
      </c>
      <c r="H57" s="2">
        <v>4</v>
      </c>
      <c r="I57" s="24">
        <f t="shared" si="5"/>
        <v>33</v>
      </c>
      <c r="J57" s="16">
        <v>74.6</v>
      </c>
      <c r="K57" s="24">
        <f t="shared" si="6"/>
        <v>37.3</v>
      </c>
      <c r="L57" s="16">
        <f t="shared" si="7"/>
        <v>70.3</v>
      </c>
      <c r="M57" s="13">
        <f t="shared" si="8"/>
        <v>13</v>
      </c>
      <c r="N57" s="13"/>
      <c r="O57" s="15"/>
    </row>
    <row r="58" spans="1:15" ht="18" customHeight="1">
      <c r="A58" s="1">
        <v>57</v>
      </c>
      <c r="B58" s="13">
        <v>8</v>
      </c>
      <c r="C58" s="3" t="s">
        <v>24</v>
      </c>
      <c r="D58" s="2" t="s">
        <v>130</v>
      </c>
      <c r="E58" s="2" t="s">
        <v>29</v>
      </c>
      <c r="F58" s="3">
        <v>136212101913</v>
      </c>
      <c r="G58" s="2">
        <v>120.5</v>
      </c>
      <c r="H58" s="2">
        <v>18</v>
      </c>
      <c r="I58" s="24">
        <f t="shared" si="5"/>
        <v>30.125</v>
      </c>
      <c r="J58" s="16">
        <v>80.2</v>
      </c>
      <c r="K58" s="24">
        <f t="shared" si="6"/>
        <v>40.1</v>
      </c>
      <c r="L58" s="16">
        <f t="shared" si="7"/>
        <v>70.225</v>
      </c>
      <c r="M58" s="13">
        <f t="shared" si="8"/>
        <v>14</v>
      </c>
      <c r="N58" s="13"/>
      <c r="O58" s="15"/>
    </row>
    <row r="59" spans="1:15" ht="18" customHeight="1">
      <c r="A59" s="1">
        <v>51</v>
      </c>
      <c r="B59" s="13">
        <v>4</v>
      </c>
      <c r="C59" s="3" t="s">
        <v>24</v>
      </c>
      <c r="D59" s="2" t="s">
        <v>124</v>
      </c>
      <c r="E59" s="2" t="s">
        <v>29</v>
      </c>
      <c r="F59" s="3">
        <v>136241602923</v>
      </c>
      <c r="G59" s="2">
        <v>127</v>
      </c>
      <c r="H59" s="2">
        <v>10</v>
      </c>
      <c r="I59" s="24">
        <f t="shared" si="5"/>
        <v>31.75</v>
      </c>
      <c r="J59" s="16">
        <v>76.2</v>
      </c>
      <c r="K59" s="24">
        <f t="shared" si="6"/>
        <v>38.1</v>
      </c>
      <c r="L59" s="16">
        <f t="shared" si="7"/>
        <v>69.85</v>
      </c>
      <c r="M59" s="13">
        <f t="shared" si="8"/>
        <v>15</v>
      </c>
      <c r="N59" s="13"/>
      <c r="O59" s="15"/>
    </row>
    <row r="60" spans="1:15" ht="18" customHeight="1">
      <c r="A60" s="1">
        <v>59</v>
      </c>
      <c r="B60" s="13">
        <v>19</v>
      </c>
      <c r="C60" s="3" t="s">
        <v>24</v>
      </c>
      <c r="D60" s="2" t="s">
        <v>132</v>
      </c>
      <c r="E60" s="2" t="s">
        <v>29</v>
      </c>
      <c r="F60" s="3">
        <v>136212100830</v>
      </c>
      <c r="G60" s="2">
        <v>117</v>
      </c>
      <c r="H60" s="2">
        <v>20</v>
      </c>
      <c r="I60" s="24">
        <f t="shared" si="5"/>
        <v>29.25</v>
      </c>
      <c r="J60" s="16">
        <v>79.6</v>
      </c>
      <c r="K60" s="24">
        <f t="shared" si="6"/>
        <v>39.8</v>
      </c>
      <c r="L60" s="16">
        <f t="shared" si="7"/>
        <v>69.05</v>
      </c>
      <c r="M60" s="13">
        <f t="shared" si="8"/>
        <v>16</v>
      </c>
      <c r="N60" s="13"/>
      <c r="O60" s="15"/>
    </row>
    <row r="61" spans="1:15" ht="18" customHeight="1">
      <c r="A61" s="1">
        <v>55</v>
      </c>
      <c r="B61" s="13">
        <v>6</v>
      </c>
      <c r="C61" s="3" t="s">
        <v>24</v>
      </c>
      <c r="D61" s="2" t="s">
        <v>128</v>
      </c>
      <c r="E61" s="2" t="s">
        <v>29</v>
      </c>
      <c r="F61" s="3">
        <v>136212101302</v>
      </c>
      <c r="G61" s="2">
        <v>121.5</v>
      </c>
      <c r="H61" s="2">
        <v>16</v>
      </c>
      <c r="I61" s="24">
        <f t="shared" si="5"/>
        <v>30.375</v>
      </c>
      <c r="J61" s="16">
        <v>75.2</v>
      </c>
      <c r="K61" s="24">
        <f t="shared" si="6"/>
        <v>37.6</v>
      </c>
      <c r="L61" s="16">
        <f t="shared" si="7"/>
        <v>67.975</v>
      </c>
      <c r="M61" s="13">
        <f t="shared" si="8"/>
        <v>17</v>
      </c>
      <c r="N61" s="13"/>
      <c r="O61" s="15"/>
    </row>
    <row r="62" spans="1:15" ht="18" customHeight="1">
      <c r="A62" s="1">
        <v>60</v>
      </c>
      <c r="B62" s="13">
        <v>13</v>
      </c>
      <c r="C62" s="3" t="s">
        <v>24</v>
      </c>
      <c r="D62" s="2" t="s">
        <v>23</v>
      </c>
      <c r="E62" s="2" t="s">
        <v>29</v>
      </c>
      <c r="F62" s="3">
        <v>136212101118</v>
      </c>
      <c r="G62" s="2">
        <v>116</v>
      </c>
      <c r="H62" s="2">
        <v>21</v>
      </c>
      <c r="I62" s="24">
        <f t="shared" si="5"/>
        <v>29</v>
      </c>
      <c r="J62" s="16">
        <v>76.8</v>
      </c>
      <c r="K62" s="24">
        <f t="shared" si="6"/>
        <v>38.4</v>
      </c>
      <c r="L62" s="16">
        <f t="shared" si="7"/>
        <v>67.4</v>
      </c>
      <c r="M62" s="13">
        <f t="shared" si="8"/>
        <v>18</v>
      </c>
      <c r="N62" s="13"/>
      <c r="O62" s="7" t="s">
        <v>11</v>
      </c>
    </row>
    <row r="63" spans="1:15" ht="18" customHeight="1">
      <c r="A63" s="1">
        <v>61</v>
      </c>
      <c r="B63" s="13">
        <v>14</v>
      </c>
      <c r="C63" s="3" t="s">
        <v>24</v>
      </c>
      <c r="D63" s="2" t="s">
        <v>25</v>
      </c>
      <c r="E63" s="2" t="s">
        <v>29</v>
      </c>
      <c r="F63" s="3">
        <v>136212101013</v>
      </c>
      <c r="G63" s="2">
        <v>116</v>
      </c>
      <c r="H63" s="2">
        <v>21</v>
      </c>
      <c r="I63" s="24">
        <f t="shared" si="5"/>
        <v>29</v>
      </c>
      <c r="J63" s="16">
        <v>76.2</v>
      </c>
      <c r="K63" s="24">
        <f t="shared" si="6"/>
        <v>38.1</v>
      </c>
      <c r="L63" s="16">
        <f t="shared" si="7"/>
        <v>67.1</v>
      </c>
      <c r="M63" s="13">
        <f t="shared" si="8"/>
        <v>19</v>
      </c>
      <c r="N63" s="13"/>
      <c r="O63" s="7" t="s">
        <v>11</v>
      </c>
    </row>
    <row r="64" spans="1:15" ht="18" customHeight="1">
      <c r="A64" s="1">
        <v>58</v>
      </c>
      <c r="B64" s="13">
        <v>16</v>
      </c>
      <c r="C64" s="3" t="s">
        <v>24</v>
      </c>
      <c r="D64" s="2" t="s">
        <v>131</v>
      </c>
      <c r="E64" s="2" t="s">
        <v>29</v>
      </c>
      <c r="F64" s="3">
        <v>136212100824</v>
      </c>
      <c r="G64" s="2">
        <v>120.5</v>
      </c>
      <c r="H64" s="2">
        <v>18</v>
      </c>
      <c r="I64" s="24">
        <f t="shared" si="5"/>
        <v>30.125</v>
      </c>
      <c r="J64" s="16">
        <v>68.6</v>
      </c>
      <c r="K64" s="24">
        <f t="shared" si="6"/>
        <v>34.3</v>
      </c>
      <c r="L64" s="16">
        <f t="shared" si="7"/>
        <v>64.425</v>
      </c>
      <c r="M64" s="13">
        <f t="shared" si="8"/>
        <v>20</v>
      </c>
      <c r="N64" s="13"/>
      <c r="O64" s="15"/>
    </row>
    <row r="65" spans="1:15" ht="18" customHeight="1">
      <c r="A65" s="1">
        <v>62</v>
      </c>
      <c r="B65" s="13">
        <v>1</v>
      </c>
      <c r="C65" s="8" t="s">
        <v>21</v>
      </c>
      <c r="D65" s="6" t="s">
        <v>144</v>
      </c>
      <c r="E65" s="6" t="s">
        <v>30</v>
      </c>
      <c r="F65" s="8">
        <v>136210100108</v>
      </c>
      <c r="G65" s="6">
        <v>133.5</v>
      </c>
      <c r="H65" s="6">
        <v>1</v>
      </c>
      <c r="I65" s="24">
        <f t="shared" si="5"/>
        <v>33.375</v>
      </c>
      <c r="J65" s="16">
        <v>81.2</v>
      </c>
      <c r="K65" s="24">
        <f t="shared" si="6"/>
        <v>40.6</v>
      </c>
      <c r="L65" s="16">
        <f t="shared" si="7"/>
        <v>73.975</v>
      </c>
      <c r="M65" s="13">
        <f>RANK(L65,L$65:L$67)</f>
        <v>1</v>
      </c>
      <c r="N65" s="13"/>
      <c r="O65" s="15"/>
    </row>
    <row r="66" spans="1:15" ht="18" customHeight="1">
      <c r="A66" s="1">
        <v>63</v>
      </c>
      <c r="B66" s="13">
        <v>2</v>
      </c>
      <c r="C66" s="8" t="s">
        <v>21</v>
      </c>
      <c r="D66" s="21" t="s">
        <v>0</v>
      </c>
      <c r="E66" s="6" t="s">
        <v>29</v>
      </c>
      <c r="F66" s="22">
        <v>136015402530</v>
      </c>
      <c r="G66" s="6">
        <v>122.5</v>
      </c>
      <c r="H66" s="6">
        <v>2</v>
      </c>
      <c r="I66" s="24">
        <f t="shared" si="5"/>
        <v>30.625</v>
      </c>
      <c r="J66" s="16">
        <v>85.2</v>
      </c>
      <c r="K66" s="24">
        <f t="shared" si="6"/>
        <v>42.6</v>
      </c>
      <c r="L66" s="16">
        <f t="shared" si="7"/>
        <v>73.225</v>
      </c>
      <c r="M66" s="13">
        <f>RANK(L66,L$65:L$67)</f>
        <v>2</v>
      </c>
      <c r="N66" s="13"/>
      <c r="O66" s="20" t="s">
        <v>7</v>
      </c>
    </row>
    <row r="67" spans="1:15" ht="18" customHeight="1">
      <c r="A67" s="1">
        <v>64</v>
      </c>
      <c r="B67" s="13">
        <v>3</v>
      </c>
      <c r="C67" s="8" t="s">
        <v>21</v>
      </c>
      <c r="D67" s="6" t="s">
        <v>145</v>
      </c>
      <c r="E67" s="6" t="s">
        <v>30</v>
      </c>
      <c r="F67" s="8">
        <v>136210100220</v>
      </c>
      <c r="G67" s="6">
        <v>113</v>
      </c>
      <c r="H67" s="6">
        <v>3</v>
      </c>
      <c r="I67" s="24">
        <f t="shared" si="5"/>
        <v>28.25</v>
      </c>
      <c r="J67" s="16">
        <v>81.4</v>
      </c>
      <c r="K67" s="24">
        <f t="shared" si="6"/>
        <v>40.7</v>
      </c>
      <c r="L67" s="16">
        <f t="shared" si="7"/>
        <v>68.95</v>
      </c>
      <c r="M67" s="13">
        <f>RANK(L67,L$65:L$67)</f>
        <v>3</v>
      </c>
      <c r="N67" s="13"/>
      <c r="O67" s="20"/>
    </row>
    <row r="68" spans="1:15" ht="18" customHeight="1">
      <c r="A68" s="1">
        <v>65</v>
      </c>
      <c r="B68" s="13">
        <v>3</v>
      </c>
      <c r="C68" s="3" t="s">
        <v>33</v>
      </c>
      <c r="D68" s="2" t="s">
        <v>139</v>
      </c>
      <c r="E68" s="2" t="s">
        <v>29</v>
      </c>
      <c r="F68" s="3">
        <v>136210901710</v>
      </c>
      <c r="G68" s="2">
        <v>143</v>
      </c>
      <c r="H68" s="2">
        <v>1</v>
      </c>
      <c r="I68" s="24">
        <f aca="true" t="shared" si="9" ref="I68:I89">G68/4</f>
        <v>35.75</v>
      </c>
      <c r="J68" s="16">
        <v>86.8</v>
      </c>
      <c r="K68" s="24">
        <f aca="true" t="shared" si="10" ref="K68:K89">J68/2</f>
        <v>43.4</v>
      </c>
      <c r="L68" s="16">
        <f aca="true" t="shared" si="11" ref="L68:L89">I68+K68</f>
        <v>79.15</v>
      </c>
      <c r="M68" s="13">
        <f>RANK(L68,L$68:L$72)</f>
        <v>1</v>
      </c>
      <c r="N68" s="13"/>
      <c r="O68" s="15"/>
    </row>
    <row r="69" spans="1:15" ht="18" customHeight="1">
      <c r="A69" s="1">
        <v>66</v>
      </c>
      <c r="B69" s="13">
        <v>2</v>
      </c>
      <c r="C69" s="3" t="s">
        <v>33</v>
      </c>
      <c r="D69" s="2" t="s">
        <v>140</v>
      </c>
      <c r="E69" s="2" t="s">
        <v>29</v>
      </c>
      <c r="F69" s="3">
        <v>136210901828</v>
      </c>
      <c r="G69" s="2">
        <v>137.5</v>
      </c>
      <c r="H69" s="2">
        <v>2</v>
      </c>
      <c r="I69" s="24">
        <f t="shared" si="9"/>
        <v>34.375</v>
      </c>
      <c r="J69" s="16">
        <v>85.6</v>
      </c>
      <c r="K69" s="24">
        <f t="shared" si="10"/>
        <v>42.8</v>
      </c>
      <c r="L69" s="16">
        <f t="shared" si="11"/>
        <v>77.175</v>
      </c>
      <c r="M69" s="13">
        <f>RANK(L69,L$68:L$72)</f>
        <v>2</v>
      </c>
      <c r="N69" s="13"/>
      <c r="O69" s="15"/>
    </row>
    <row r="70" spans="1:15" ht="18" customHeight="1">
      <c r="A70" s="1">
        <v>67</v>
      </c>
      <c r="B70" s="13">
        <v>4</v>
      </c>
      <c r="C70" s="3" t="s">
        <v>33</v>
      </c>
      <c r="D70" s="2" t="s">
        <v>141</v>
      </c>
      <c r="E70" s="2" t="s">
        <v>30</v>
      </c>
      <c r="F70" s="3">
        <v>136210901613</v>
      </c>
      <c r="G70" s="2">
        <v>134</v>
      </c>
      <c r="H70" s="2">
        <v>3</v>
      </c>
      <c r="I70" s="24">
        <f t="shared" si="9"/>
        <v>33.5</v>
      </c>
      <c r="J70" s="16">
        <v>84.4</v>
      </c>
      <c r="K70" s="24">
        <f t="shared" si="10"/>
        <v>42.2</v>
      </c>
      <c r="L70" s="16">
        <f t="shared" si="11"/>
        <v>75.7</v>
      </c>
      <c r="M70" s="13">
        <f>RANK(L70,L$68:L$72)</f>
        <v>3</v>
      </c>
      <c r="N70" s="13"/>
      <c r="O70" s="15"/>
    </row>
    <row r="71" spans="1:15" ht="18" customHeight="1">
      <c r="A71" s="1">
        <v>68</v>
      </c>
      <c r="B71" s="13">
        <v>5</v>
      </c>
      <c r="C71" s="3" t="s">
        <v>33</v>
      </c>
      <c r="D71" s="2" t="s">
        <v>142</v>
      </c>
      <c r="E71" s="2" t="s">
        <v>29</v>
      </c>
      <c r="F71" s="3">
        <v>136210901815</v>
      </c>
      <c r="G71" s="2">
        <v>129</v>
      </c>
      <c r="H71" s="2">
        <v>4</v>
      </c>
      <c r="I71" s="24">
        <f t="shared" si="9"/>
        <v>32.25</v>
      </c>
      <c r="J71" s="16">
        <v>82</v>
      </c>
      <c r="K71" s="24">
        <f t="shared" si="10"/>
        <v>41</v>
      </c>
      <c r="L71" s="16">
        <f t="shared" si="11"/>
        <v>73.25</v>
      </c>
      <c r="M71" s="13">
        <f>RANK(L71,L$68:L$72)</f>
        <v>4</v>
      </c>
      <c r="N71" s="13"/>
      <c r="O71" s="15"/>
    </row>
    <row r="72" spans="1:15" ht="18" customHeight="1">
      <c r="A72" s="1">
        <v>69</v>
      </c>
      <c r="B72" s="13">
        <v>1</v>
      </c>
      <c r="C72" s="3" t="s">
        <v>33</v>
      </c>
      <c r="D72" s="2" t="s">
        <v>143</v>
      </c>
      <c r="E72" s="2" t="s">
        <v>30</v>
      </c>
      <c r="F72" s="3">
        <v>136210901625</v>
      </c>
      <c r="G72" s="2">
        <v>125.5</v>
      </c>
      <c r="H72" s="2">
        <v>5</v>
      </c>
      <c r="I72" s="24">
        <f t="shared" si="9"/>
        <v>31.375</v>
      </c>
      <c r="J72" s="16">
        <v>74.8</v>
      </c>
      <c r="K72" s="24">
        <f t="shared" si="10"/>
        <v>37.4</v>
      </c>
      <c r="L72" s="16">
        <f t="shared" si="11"/>
        <v>68.775</v>
      </c>
      <c r="M72" s="13">
        <f>RANK(L72,L$68:L$72)</f>
        <v>5</v>
      </c>
      <c r="N72" s="13"/>
      <c r="O72" s="15"/>
    </row>
    <row r="73" spans="1:15" ht="18" customHeight="1">
      <c r="A73" s="1">
        <v>72</v>
      </c>
      <c r="B73" s="13">
        <v>4</v>
      </c>
      <c r="C73" s="8" t="s">
        <v>22</v>
      </c>
      <c r="D73" s="6" t="s">
        <v>148</v>
      </c>
      <c r="E73" s="6" t="s">
        <v>29</v>
      </c>
      <c r="F73" s="8">
        <v>136212103611</v>
      </c>
      <c r="G73" s="6">
        <v>122.5</v>
      </c>
      <c r="H73" s="6">
        <v>3</v>
      </c>
      <c r="I73" s="24">
        <f t="shared" si="9"/>
        <v>30.625</v>
      </c>
      <c r="J73" s="16">
        <v>91</v>
      </c>
      <c r="K73" s="24">
        <f t="shared" si="10"/>
        <v>45.5</v>
      </c>
      <c r="L73" s="16">
        <f t="shared" si="11"/>
        <v>76.125</v>
      </c>
      <c r="M73" s="13">
        <f>RANK(L73,L$73:L$77)</f>
        <v>1</v>
      </c>
      <c r="N73" s="13"/>
      <c r="O73" s="15"/>
    </row>
    <row r="74" spans="1:15" ht="18" customHeight="1">
      <c r="A74" s="1">
        <v>71</v>
      </c>
      <c r="B74" s="13">
        <v>3</v>
      </c>
      <c r="C74" s="8" t="s">
        <v>22</v>
      </c>
      <c r="D74" s="6" t="s">
        <v>147</v>
      </c>
      <c r="E74" s="6" t="s">
        <v>29</v>
      </c>
      <c r="F74" s="8">
        <v>136212103306</v>
      </c>
      <c r="G74" s="6">
        <v>123</v>
      </c>
      <c r="H74" s="6">
        <v>2</v>
      </c>
      <c r="I74" s="24">
        <f t="shared" si="9"/>
        <v>30.75</v>
      </c>
      <c r="J74" s="16">
        <v>84.2</v>
      </c>
      <c r="K74" s="24">
        <f t="shared" si="10"/>
        <v>42.1</v>
      </c>
      <c r="L74" s="16">
        <f t="shared" si="11"/>
        <v>72.85</v>
      </c>
      <c r="M74" s="13">
        <f>RANK(L74,L$73:L$77)</f>
        <v>2</v>
      </c>
      <c r="N74" s="13"/>
      <c r="O74" s="15"/>
    </row>
    <row r="75" spans="1:15" ht="18" customHeight="1">
      <c r="A75" s="1">
        <v>70</v>
      </c>
      <c r="B75" s="13">
        <v>2</v>
      </c>
      <c r="C75" s="8" t="s">
        <v>22</v>
      </c>
      <c r="D75" s="6" t="s">
        <v>146</v>
      </c>
      <c r="E75" s="6" t="s">
        <v>29</v>
      </c>
      <c r="F75" s="8">
        <v>136212103520</v>
      </c>
      <c r="G75" s="6">
        <v>127.5</v>
      </c>
      <c r="H75" s="6">
        <v>1</v>
      </c>
      <c r="I75" s="24">
        <f t="shared" si="9"/>
        <v>31.875</v>
      </c>
      <c r="J75" s="16">
        <v>74.6</v>
      </c>
      <c r="K75" s="24">
        <f t="shared" si="10"/>
        <v>37.3</v>
      </c>
      <c r="L75" s="16">
        <f t="shared" si="11"/>
        <v>69.175</v>
      </c>
      <c r="M75" s="13">
        <f>RANK(L75,L$73:L$77)</f>
        <v>3</v>
      </c>
      <c r="N75" s="13"/>
      <c r="O75" s="15"/>
    </row>
    <row r="76" spans="1:15" ht="18" customHeight="1">
      <c r="A76" s="1">
        <v>74</v>
      </c>
      <c r="B76" s="13">
        <v>1</v>
      </c>
      <c r="C76" s="8" t="s">
        <v>22</v>
      </c>
      <c r="D76" s="6" t="s">
        <v>150</v>
      </c>
      <c r="E76" s="6" t="s">
        <v>30</v>
      </c>
      <c r="F76" s="8">
        <v>136231614217</v>
      </c>
      <c r="G76" s="6">
        <v>98.5</v>
      </c>
      <c r="H76" s="6">
        <v>5</v>
      </c>
      <c r="I76" s="24">
        <f t="shared" si="9"/>
        <v>24.625</v>
      </c>
      <c r="J76" s="16">
        <v>78.8</v>
      </c>
      <c r="K76" s="24">
        <f t="shared" si="10"/>
        <v>39.4</v>
      </c>
      <c r="L76" s="16">
        <f t="shared" si="11"/>
        <v>64.025</v>
      </c>
      <c r="M76" s="13">
        <f>RANK(L76,L$73:L$77)</f>
        <v>4</v>
      </c>
      <c r="N76" s="13"/>
      <c r="O76" s="15"/>
    </row>
    <row r="77" spans="1:15" ht="18" customHeight="1">
      <c r="A77" s="1">
        <v>73</v>
      </c>
      <c r="B77" s="13">
        <v>6</v>
      </c>
      <c r="C77" s="8" t="s">
        <v>22</v>
      </c>
      <c r="D77" s="6" t="s">
        <v>149</v>
      </c>
      <c r="E77" s="6" t="s">
        <v>30</v>
      </c>
      <c r="F77" s="8">
        <v>136231614224</v>
      </c>
      <c r="G77" s="6">
        <v>99</v>
      </c>
      <c r="H77" s="6">
        <v>4</v>
      </c>
      <c r="I77" s="24">
        <f t="shared" si="9"/>
        <v>24.75</v>
      </c>
      <c r="J77" s="16"/>
      <c r="K77" s="24">
        <f t="shared" si="10"/>
        <v>0</v>
      </c>
      <c r="L77" s="16">
        <f t="shared" si="11"/>
        <v>24.75</v>
      </c>
      <c r="M77" s="13">
        <f>RANK(L77,L$73:L$77)</f>
        <v>5</v>
      </c>
      <c r="N77" s="13"/>
      <c r="O77" s="15" t="s">
        <v>160</v>
      </c>
    </row>
    <row r="78" spans="1:15" ht="18" customHeight="1">
      <c r="A78" s="1">
        <v>75</v>
      </c>
      <c r="B78" s="13">
        <v>5</v>
      </c>
      <c r="C78" s="3" t="s">
        <v>26</v>
      </c>
      <c r="D78" s="2" t="s">
        <v>133</v>
      </c>
      <c r="E78" s="2" t="s">
        <v>29</v>
      </c>
      <c r="F78" s="3">
        <v>136210901107</v>
      </c>
      <c r="G78" s="2">
        <v>149</v>
      </c>
      <c r="H78" s="2">
        <v>1</v>
      </c>
      <c r="I78" s="24">
        <f t="shared" si="9"/>
        <v>37.25</v>
      </c>
      <c r="J78" s="16">
        <v>90.8</v>
      </c>
      <c r="K78" s="24">
        <f t="shared" si="10"/>
        <v>45.4</v>
      </c>
      <c r="L78" s="16">
        <f t="shared" si="11"/>
        <v>82.65</v>
      </c>
      <c r="M78" s="13">
        <f aca="true" t="shared" si="12" ref="M78:M83">RANK(L78,L$78:L$83)</f>
        <v>1</v>
      </c>
      <c r="N78" s="13"/>
      <c r="O78" s="15"/>
    </row>
    <row r="79" spans="1:15" ht="18" customHeight="1">
      <c r="A79" s="1">
        <v>77</v>
      </c>
      <c r="B79" s="13">
        <v>1</v>
      </c>
      <c r="C79" s="3" t="s">
        <v>26</v>
      </c>
      <c r="D79" s="2" t="s">
        <v>135</v>
      </c>
      <c r="E79" s="2" t="s">
        <v>29</v>
      </c>
      <c r="F79" s="3">
        <v>136210901424</v>
      </c>
      <c r="G79" s="2">
        <v>145.5</v>
      </c>
      <c r="H79" s="2">
        <v>3</v>
      </c>
      <c r="I79" s="24">
        <f t="shared" si="9"/>
        <v>36.375</v>
      </c>
      <c r="J79" s="16">
        <v>88.6</v>
      </c>
      <c r="K79" s="24">
        <f t="shared" si="10"/>
        <v>44.3</v>
      </c>
      <c r="L79" s="16">
        <f t="shared" si="11"/>
        <v>80.675</v>
      </c>
      <c r="M79" s="13">
        <f t="shared" si="12"/>
        <v>2</v>
      </c>
      <c r="N79" s="13"/>
      <c r="O79" s="15"/>
    </row>
    <row r="80" spans="1:15" ht="18" customHeight="1">
      <c r="A80" s="1">
        <v>76</v>
      </c>
      <c r="B80" s="13">
        <v>2</v>
      </c>
      <c r="C80" s="3" t="s">
        <v>26</v>
      </c>
      <c r="D80" s="2" t="s">
        <v>134</v>
      </c>
      <c r="E80" s="2" t="s">
        <v>29</v>
      </c>
      <c r="F80" s="3">
        <v>136210901105</v>
      </c>
      <c r="G80" s="2">
        <v>146</v>
      </c>
      <c r="H80" s="2">
        <v>2</v>
      </c>
      <c r="I80" s="24">
        <f t="shared" si="9"/>
        <v>36.5</v>
      </c>
      <c r="J80" s="16">
        <v>85.2</v>
      </c>
      <c r="K80" s="24">
        <f t="shared" si="10"/>
        <v>42.6</v>
      </c>
      <c r="L80" s="16">
        <f t="shared" si="11"/>
        <v>79.1</v>
      </c>
      <c r="M80" s="13">
        <f t="shared" si="12"/>
        <v>3</v>
      </c>
      <c r="N80" s="13"/>
      <c r="O80" s="15"/>
    </row>
    <row r="81" spans="1:15" ht="18" customHeight="1">
      <c r="A81" s="1">
        <v>80</v>
      </c>
      <c r="B81" s="13">
        <v>6</v>
      </c>
      <c r="C81" s="3" t="s">
        <v>26</v>
      </c>
      <c r="D81" s="2" t="s">
        <v>138</v>
      </c>
      <c r="E81" s="2" t="s">
        <v>29</v>
      </c>
      <c r="F81" s="3">
        <v>136210901120</v>
      </c>
      <c r="G81" s="2">
        <v>138</v>
      </c>
      <c r="H81" s="2">
        <v>6</v>
      </c>
      <c r="I81" s="24">
        <f t="shared" si="9"/>
        <v>34.5</v>
      </c>
      <c r="J81" s="16">
        <v>86</v>
      </c>
      <c r="K81" s="24">
        <f t="shared" si="10"/>
        <v>43</v>
      </c>
      <c r="L81" s="16">
        <f t="shared" si="11"/>
        <v>77.5</v>
      </c>
      <c r="M81" s="13">
        <f t="shared" si="12"/>
        <v>4</v>
      </c>
      <c r="N81" s="13"/>
      <c r="O81" s="15"/>
    </row>
    <row r="82" spans="1:15" ht="18" customHeight="1">
      <c r="A82" s="1">
        <v>79</v>
      </c>
      <c r="B82" s="13">
        <v>3</v>
      </c>
      <c r="C82" s="3" t="s">
        <v>26</v>
      </c>
      <c r="D82" s="2" t="s">
        <v>137</v>
      </c>
      <c r="E82" s="2" t="s">
        <v>29</v>
      </c>
      <c r="F82" s="3">
        <v>136210901417</v>
      </c>
      <c r="G82" s="2">
        <v>139.5</v>
      </c>
      <c r="H82" s="2">
        <v>5</v>
      </c>
      <c r="I82" s="24">
        <f t="shared" si="9"/>
        <v>34.875</v>
      </c>
      <c r="J82" s="16">
        <v>79.8</v>
      </c>
      <c r="K82" s="24">
        <f t="shared" si="10"/>
        <v>39.9</v>
      </c>
      <c r="L82" s="16">
        <f t="shared" si="11"/>
        <v>74.775</v>
      </c>
      <c r="M82" s="13">
        <f t="shared" si="12"/>
        <v>5</v>
      </c>
      <c r="N82" s="13"/>
      <c r="O82" s="15"/>
    </row>
    <row r="83" spans="1:15" ht="18" customHeight="1">
      <c r="A83" s="1">
        <v>78</v>
      </c>
      <c r="B83" s="13">
        <v>4</v>
      </c>
      <c r="C83" s="3" t="s">
        <v>26</v>
      </c>
      <c r="D83" s="2" t="s">
        <v>136</v>
      </c>
      <c r="E83" s="2" t="s">
        <v>29</v>
      </c>
      <c r="F83" s="3">
        <v>136013100230</v>
      </c>
      <c r="G83" s="2">
        <v>143.5</v>
      </c>
      <c r="H83" s="2">
        <v>4</v>
      </c>
      <c r="I83" s="24">
        <f t="shared" si="9"/>
        <v>35.875</v>
      </c>
      <c r="J83" s="16">
        <v>77.8</v>
      </c>
      <c r="K83" s="24">
        <f t="shared" si="10"/>
        <v>38.9</v>
      </c>
      <c r="L83" s="16">
        <f t="shared" si="11"/>
        <v>74.775</v>
      </c>
      <c r="M83" s="13">
        <f t="shared" si="12"/>
        <v>5</v>
      </c>
      <c r="N83" s="13"/>
      <c r="O83" s="15"/>
    </row>
    <row r="84" spans="1:15" ht="18" customHeight="1">
      <c r="A84" s="1">
        <v>83</v>
      </c>
      <c r="B84" s="13" t="s">
        <v>163</v>
      </c>
      <c r="C84" s="8" t="s">
        <v>4</v>
      </c>
      <c r="D84" s="21" t="s">
        <v>2</v>
      </c>
      <c r="E84" s="6" t="s">
        <v>29</v>
      </c>
      <c r="F84" s="22">
        <v>136013200306</v>
      </c>
      <c r="G84" s="6">
        <v>141</v>
      </c>
      <c r="H84" s="6">
        <v>3</v>
      </c>
      <c r="I84" s="24">
        <f t="shared" si="9"/>
        <v>35.25</v>
      </c>
      <c r="J84" s="16">
        <v>89.2</v>
      </c>
      <c r="K84" s="24">
        <f t="shared" si="10"/>
        <v>44.6</v>
      </c>
      <c r="L84" s="16">
        <f t="shared" si="11"/>
        <v>79.85</v>
      </c>
      <c r="M84" s="13">
        <f aca="true" t="shared" si="13" ref="M84:M89">RANK(L84,L$84:L$89)</f>
        <v>1</v>
      </c>
      <c r="N84" s="13"/>
      <c r="O84" s="20" t="s">
        <v>7</v>
      </c>
    </row>
    <row r="85" spans="1:15" ht="18" customHeight="1">
      <c r="A85" s="1">
        <v>81</v>
      </c>
      <c r="B85" s="13" t="s">
        <v>162</v>
      </c>
      <c r="C85" s="8" t="s">
        <v>4</v>
      </c>
      <c r="D85" s="6" t="s">
        <v>151</v>
      </c>
      <c r="E85" s="6" t="s">
        <v>29</v>
      </c>
      <c r="F85" s="8">
        <v>136210902008</v>
      </c>
      <c r="G85" s="6">
        <v>146</v>
      </c>
      <c r="H85" s="6">
        <v>1</v>
      </c>
      <c r="I85" s="24">
        <f t="shared" si="9"/>
        <v>36.5</v>
      </c>
      <c r="J85" s="16">
        <v>83.4</v>
      </c>
      <c r="K85" s="24">
        <f t="shared" si="10"/>
        <v>41.7</v>
      </c>
      <c r="L85" s="16">
        <f t="shared" si="11"/>
        <v>78.2</v>
      </c>
      <c r="M85" s="13">
        <f t="shared" si="13"/>
        <v>2</v>
      </c>
      <c r="N85" s="13"/>
      <c r="O85" s="15"/>
    </row>
    <row r="86" spans="1:15" ht="18" customHeight="1">
      <c r="A86" s="1">
        <v>84</v>
      </c>
      <c r="B86" s="13" t="s">
        <v>164</v>
      </c>
      <c r="C86" s="8" t="s">
        <v>4</v>
      </c>
      <c r="D86" s="6" t="s">
        <v>152</v>
      </c>
      <c r="E86" s="6" t="s">
        <v>29</v>
      </c>
      <c r="F86" s="8">
        <v>136210902124</v>
      </c>
      <c r="G86" s="6">
        <v>139</v>
      </c>
      <c r="H86" s="6">
        <v>4</v>
      </c>
      <c r="I86" s="24">
        <f t="shared" si="9"/>
        <v>34.75</v>
      </c>
      <c r="J86" s="16">
        <v>84</v>
      </c>
      <c r="K86" s="24">
        <f t="shared" si="10"/>
        <v>42</v>
      </c>
      <c r="L86" s="16">
        <f t="shared" si="11"/>
        <v>76.75</v>
      </c>
      <c r="M86" s="13">
        <f t="shared" si="13"/>
        <v>3</v>
      </c>
      <c r="N86" s="13"/>
      <c r="O86" s="15"/>
    </row>
    <row r="87" spans="1:15" ht="18" customHeight="1">
      <c r="A87" s="1">
        <v>82</v>
      </c>
      <c r="B87" s="13" t="s">
        <v>165</v>
      </c>
      <c r="C87" s="8" t="s">
        <v>4</v>
      </c>
      <c r="D87" s="21" t="s">
        <v>1</v>
      </c>
      <c r="E87" s="6" t="s">
        <v>29</v>
      </c>
      <c r="F87" s="22">
        <v>136210902204</v>
      </c>
      <c r="G87" s="6">
        <v>141.5</v>
      </c>
      <c r="H87" s="6">
        <v>2</v>
      </c>
      <c r="I87" s="24">
        <f t="shared" si="9"/>
        <v>35.375</v>
      </c>
      <c r="J87" s="16">
        <v>82.6</v>
      </c>
      <c r="K87" s="24">
        <f t="shared" si="10"/>
        <v>41.3</v>
      </c>
      <c r="L87" s="16">
        <f t="shared" si="11"/>
        <v>76.675</v>
      </c>
      <c r="M87" s="13">
        <f t="shared" si="13"/>
        <v>4</v>
      </c>
      <c r="N87" s="13"/>
      <c r="O87" s="20" t="s">
        <v>7</v>
      </c>
    </row>
    <row r="88" spans="1:15" ht="18" customHeight="1">
      <c r="A88" s="1">
        <v>86</v>
      </c>
      <c r="B88" s="13" t="s">
        <v>166</v>
      </c>
      <c r="C88" s="8" t="s">
        <v>4</v>
      </c>
      <c r="D88" s="6" t="s">
        <v>154</v>
      </c>
      <c r="E88" s="6" t="s">
        <v>30</v>
      </c>
      <c r="F88" s="8">
        <v>136210901925</v>
      </c>
      <c r="G88" s="6">
        <v>109</v>
      </c>
      <c r="H88" s="6">
        <v>6</v>
      </c>
      <c r="I88" s="24">
        <f t="shared" si="9"/>
        <v>27.25</v>
      </c>
      <c r="J88" s="16">
        <v>89.2</v>
      </c>
      <c r="K88" s="24">
        <f t="shared" si="10"/>
        <v>44.6</v>
      </c>
      <c r="L88" s="16">
        <f t="shared" si="11"/>
        <v>71.85</v>
      </c>
      <c r="M88" s="13">
        <f t="shared" si="13"/>
        <v>5</v>
      </c>
      <c r="N88" s="13"/>
      <c r="O88" s="15"/>
    </row>
    <row r="89" spans="1:15" ht="18" customHeight="1">
      <c r="A89" s="1">
        <v>85</v>
      </c>
      <c r="B89" s="13" t="s">
        <v>167</v>
      </c>
      <c r="C89" s="8" t="s">
        <v>4</v>
      </c>
      <c r="D89" s="6" t="s">
        <v>153</v>
      </c>
      <c r="E89" s="6" t="s">
        <v>30</v>
      </c>
      <c r="F89" s="8">
        <v>136013200207</v>
      </c>
      <c r="G89" s="6">
        <v>115</v>
      </c>
      <c r="H89" s="6">
        <v>5</v>
      </c>
      <c r="I89" s="24">
        <f t="shared" si="9"/>
        <v>28.75</v>
      </c>
      <c r="J89" s="16">
        <v>70.8</v>
      </c>
      <c r="K89" s="24">
        <f t="shared" si="10"/>
        <v>35.4</v>
      </c>
      <c r="L89" s="16">
        <f t="shared" si="11"/>
        <v>64.15</v>
      </c>
      <c r="M89" s="13">
        <f t="shared" si="13"/>
        <v>6</v>
      </c>
      <c r="N89" s="13"/>
      <c r="O89" s="15"/>
    </row>
  </sheetData>
  <mergeCells count="13">
    <mergeCell ref="L2:L3"/>
    <mergeCell ref="M2:M3"/>
    <mergeCell ref="N2:N3"/>
    <mergeCell ref="O2:O3"/>
    <mergeCell ref="A1:O1"/>
    <mergeCell ref="A2:A3"/>
    <mergeCell ref="B2:B3"/>
    <mergeCell ref="C2:C3"/>
    <mergeCell ref="D2:D3"/>
    <mergeCell ref="E2:E3"/>
    <mergeCell ref="F2:F3"/>
    <mergeCell ref="G2:I2"/>
    <mergeCell ref="J2:K2"/>
  </mergeCells>
  <printOptions horizontalCentered="1"/>
  <pageMargins left="0.7480314960629921" right="0.7480314960629921" top="0.7874015748031497" bottom="0.7874015748031497" header="0.5118110236220472" footer="0.5118110236220472"/>
  <pageSetup horizontalDpi="200" verticalDpi="200" orientation="landscape" paperSize="9" scale="115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zoomScale="115" zoomScaleNormal="115" workbookViewId="0" topLeftCell="A1">
      <pane ySplit="4" topLeftCell="BM5" activePane="bottomLeft" state="frozen"/>
      <selection pane="topLeft" activeCell="A1" sqref="A1"/>
      <selection pane="bottomLeft" activeCell="G20" sqref="G20"/>
    </sheetView>
  </sheetViews>
  <sheetFormatPr defaultColWidth="9.00390625" defaultRowHeight="14.25"/>
  <cols>
    <col min="1" max="1" width="4.125" style="10" customWidth="1"/>
    <col min="2" max="2" width="4.75390625" style="10" hidden="1" customWidth="1"/>
    <col min="3" max="3" width="4.75390625" style="17" hidden="1" customWidth="1"/>
    <col min="4" max="4" width="11.75390625" style="10" customWidth="1"/>
    <col min="5" max="5" width="8.125" style="10" customWidth="1"/>
    <col min="6" max="6" width="3.875" style="10" customWidth="1"/>
    <col min="7" max="7" width="12.50390625" style="17" customWidth="1"/>
    <col min="8" max="8" width="9.00390625" style="10" customWidth="1"/>
    <col min="9" max="9" width="4.125" style="10" hidden="1" customWidth="1"/>
    <col min="10" max="10" width="7.25390625" style="19" customWidth="1"/>
    <col min="11" max="11" width="6.375" style="19" customWidth="1"/>
    <col min="12" max="12" width="6.75390625" style="19" customWidth="1"/>
    <col min="13" max="13" width="8.875" style="19" customWidth="1"/>
    <col min="14" max="14" width="10.125" style="19" customWidth="1"/>
    <col min="15" max="15" width="7.50390625" style="17" customWidth="1"/>
    <col min="16" max="16" width="8.125" style="19" customWidth="1"/>
    <col min="17" max="17" width="7.875" style="17" customWidth="1"/>
    <col min="18" max="18" width="4.25390625" style="17" customWidth="1"/>
    <col min="19" max="19" width="7.75390625" style="17" hidden="1" customWidth="1"/>
    <col min="20" max="20" width="9.00390625" style="23" customWidth="1"/>
    <col min="21" max="16384" width="9.00390625" style="10" customWidth="1"/>
  </cols>
  <sheetData>
    <row r="1" spans="1:20" s="9" customFormat="1" ht="20.25" customHeight="1">
      <c r="A1" s="69" t="s">
        <v>326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16.5" customHeight="1">
      <c r="A2" s="70" t="s">
        <v>420</v>
      </c>
      <c r="B2" s="70" t="s">
        <v>421</v>
      </c>
      <c r="C2" s="73" t="s">
        <v>422</v>
      </c>
      <c r="D2" s="70" t="s">
        <v>423</v>
      </c>
      <c r="E2" s="70" t="s">
        <v>47</v>
      </c>
      <c r="F2" s="70" t="s">
        <v>424</v>
      </c>
      <c r="G2" s="73" t="s">
        <v>48</v>
      </c>
      <c r="H2" s="75" t="s">
        <v>425</v>
      </c>
      <c r="I2" s="76"/>
      <c r="J2" s="77"/>
      <c r="K2" s="78" t="s">
        <v>426</v>
      </c>
      <c r="L2" s="82"/>
      <c r="M2" s="82"/>
      <c r="N2" s="82"/>
      <c r="O2" s="82"/>
      <c r="P2" s="79"/>
      <c r="Q2" s="73" t="s">
        <v>427</v>
      </c>
      <c r="R2" s="73" t="s">
        <v>428</v>
      </c>
      <c r="S2" s="73" t="s">
        <v>429</v>
      </c>
      <c r="T2" s="67" t="s">
        <v>430</v>
      </c>
    </row>
    <row r="3" spans="1:20" ht="15" customHeight="1">
      <c r="A3" s="87"/>
      <c r="B3" s="87"/>
      <c r="C3" s="80"/>
      <c r="D3" s="87"/>
      <c r="E3" s="87"/>
      <c r="F3" s="87"/>
      <c r="G3" s="80"/>
      <c r="H3" s="70" t="s">
        <v>431</v>
      </c>
      <c r="I3" s="70" t="s">
        <v>428</v>
      </c>
      <c r="J3" s="83" t="s">
        <v>432</v>
      </c>
      <c r="K3" s="85" t="s">
        <v>327</v>
      </c>
      <c r="L3" s="86"/>
      <c r="M3" s="42" t="s">
        <v>328</v>
      </c>
      <c r="N3" s="42" t="s">
        <v>329</v>
      </c>
      <c r="O3" s="73" t="s">
        <v>330</v>
      </c>
      <c r="P3" s="83" t="s">
        <v>331</v>
      </c>
      <c r="Q3" s="80"/>
      <c r="R3" s="80"/>
      <c r="S3" s="74"/>
      <c r="T3" s="81"/>
    </row>
    <row r="4" spans="1:20" ht="28.5" customHeight="1">
      <c r="A4" s="71"/>
      <c r="B4" s="71"/>
      <c r="C4" s="74"/>
      <c r="D4" s="71"/>
      <c r="E4" s="71"/>
      <c r="F4" s="71"/>
      <c r="G4" s="74"/>
      <c r="H4" s="71"/>
      <c r="I4" s="71"/>
      <c r="J4" s="84"/>
      <c r="K4" s="43" t="s">
        <v>332</v>
      </c>
      <c r="L4" s="43" t="s">
        <v>333</v>
      </c>
      <c r="M4" s="43" t="s">
        <v>334</v>
      </c>
      <c r="N4" s="43" t="s">
        <v>335</v>
      </c>
      <c r="O4" s="74"/>
      <c r="P4" s="84"/>
      <c r="Q4" s="74"/>
      <c r="R4" s="74"/>
      <c r="S4" s="31"/>
      <c r="T4" s="68"/>
    </row>
    <row r="5" spans="1:20" ht="19.5" customHeight="1">
      <c r="A5" s="1">
        <v>1</v>
      </c>
      <c r="B5" s="44" t="s">
        <v>336</v>
      </c>
      <c r="C5" s="45" t="s">
        <v>337</v>
      </c>
      <c r="D5" s="3" t="s">
        <v>338</v>
      </c>
      <c r="E5" s="2" t="s">
        <v>339</v>
      </c>
      <c r="F5" s="2" t="s">
        <v>29</v>
      </c>
      <c r="G5" s="3">
        <v>136211004819</v>
      </c>
      <c r="H5" s="2">
        <v>120.8</v>
      </c>
      <c r="I5" s="2">
        <v>1</v>
      </c>
      <c r="J5" s="24">
        <f aca="true" t="shared" si="0" ref="J5:J42">H5/4</f>
        <v>30.2</v>
      </c>
      <c r="K5" s="24">
        <v>79.68</v>
      </c>
      <c r="L5" s="24">
        <f aca="true" t="shared" si="1" ref="L5:L38">K5*0.35</f>
        <v>27.888</v>
      </c>
      <c r="M5" s="24">
        <v>18.32</v>
      </c>
      <c r="N5" s="24">
        <v>42.92</v>
      </c>
      <c r="O5" s="24">
        <f aca="true" t="shared" si="2" ref="O5:O38">L5+M5+N5</f>
        <v>89.128</v>
      </c>
      <c r="P5" s="24">
        <f aca="true" t="shared" si="3" ref="P5:P38">O5/2</f>
        <v>44.564</v>
      </c>
      <c r="Q5" s="16">
        <f aca="true" t="shared" si="4" ref="Q5:Q42">J5+P5</f>
        <v>74.764</v>
      </c>
      <c r="R5" s="13">
        <f aca="true" t="shared" si="5" ref="R5:R34">RANK(Q5,Q$5:Q$34)</f>
        <v>1</v>
      </c>
      <c r="S5" s="13"/>
      <c r="T5" s="15"/>
    </row>
    <row r="6" spans="1:20" ht="19.5" customHeight="1">
      <c r="A6" s="1">
        <v>2</v>
      </c>
      <c r="B6" s="44" t="s">
        <v>340</v>
      </c>
      <c r="C6" s="45" t="s">
        <v>341</v>
      </c>
      <c r="D6" s="3" t="s">
        <v>338</v>
      </c>
      <c r="E6" s="2" t="s">
        <v>342</v>
      </c>
      <c r="F6" s="2" t="s">
        <v>29</v>
      </c>
      <c r="G6" s="3">
        <v>136211004414</v>
      </c>
      <c r="H6" s="2">
        <v>120</v>
      </c>
      <c r="I6" s="2">
        <v>2</v>
      </c>
      <c r="J6" s="24">
        <f t="shared" si="0"/>
        <v>30</v>
      </c>
      <c r="K6" s="24">
        <v>76.96</v>
      </c>
      <c r="L6" s="24">
        <f t="shared" si="1"/>
        <v>26.935999999999996</v>
      </c>
      <c r="M6" s="24">
        <v>17.9</v>
      </c>
      <c r="N6" s="24">
        <v>42.7</v>
      </c>
      <c r="O6" s="24">
        <f t="shared" si="2"/>
        <v>87.536</v>
      </c>
      <c r="P6" s="24">
        <f t="shared" si="3"/>
        <v>43.768</v>
      </c>
      <c r="Q6" s="16">
        <f t="shared" si="4"/>
        <v>73.768</v>
      </c>
      <c r="R6" s="13">
        <f t="shared" si="5"/>
        <v>2</v>
      </c>
      <c r="S6" s="13"/>
      <c r="T6" s="15"/>
    </row>
    <row r="7" spans="1:20" ht="19.5" customHeight="1">
      <c r="A7" s="1">
        <v>3</v>
      </c>
      <c r="B7" s="44" t="s">
        <v>343</v>
      </c>
      <c r="C7" s="45" t="s">
        <v>344</v>
      </c>
      <c r="D7" s="3" t="s">
        <v>338</v>
      </c>
      <c r="E7" s="2" t="s">
        <v>345</v>
      </c>
      <c r="F7" s="2" t="s">
        <v>29</v>
      </c>
      <c r="G7" s="3">
        <v>136211004327</v>
      </c>
      <c r="H7" s="2">
        <v>109.8</v>
      </c>
      <c r="I7" s="2">
        <v>3</v>
      </c>
      <c r="J7" s="24">
        <f t="shared" si="0"/>
        <v>27.45</v>
      </c>
      <c r="K7" s="24">
        <v>83.88</v>
      </c>
      <c r="L7" s="24">
        <f t="shared" si="1"/>
        <v>29.357999999999997</v>
      </c>
      <c r="M7" s="24">
        <v>17.04</v>
      </c>
      <c r="N7" s="24">
        <v>39.4</v>
      </c>
      <c r="O7" s="24">
        <f t="shared" si="2"/>
        <v>85.798</v>
      </c>
      <c r="P7" s="24">
        <f t="shared" si="3"/>
        <v>42.899</v>
      </c>
      <c r="Q7" s="16">
        <f t="shared" si="4"/>
        <v>70.349</v>
      </c>
      <c r="R7" s="13">
        <f t="shared" si="5"/>
        <v>3</v>
      </c>
      <c r="S7" s="13"/>
      <c r="T7" s="15"/>
    </row>
    <row r="8" spans="1:20" ht="19.5" customHeight="1">
      <c r="A8" s="1">
        <v>8</v>
      </c>
      <c r="B8" s="44" t="s">
        <v>346</v>
      </c>
      <c r="C8" s="45" t="s">
        <v>347</v>
      </c>
      <c r="D8" s="3" t="s">
        <v>338</v>
      </c>
      <c r="E8" s="2" t="s">
        <v>348</v>
      </c>
      <c r="F8" s="2" t="s">
        <v>28</v>
      </c>
      <c r="G8" s="3">
        <v>136013300304</v>
      </c>
      <c r="H8" s="2">
        <v>93</v>
      </c>
      <c r="I8" s="2">
        <v>9</v>
      </c>
      <c r="J8" s="24">
        <f t="shared" si="0"/>
        <v>23.25</v>
      </c>
      <c r="K8" s="24">
        <v>83.8</v>
      </c>
      <c r="L8" s="24">
        <f t="shared" si="1"/>
        <v>29.33</v>
      </c>
      <c r="M8" s="24">
        <v>19.2</v>
      </c>
      <c r="N8" s="24">
        <v>43.16</v>
      </c>
      <c r="O8" s="24">
        <f t="shared" si="2"/>
        <v>91.69</v>
      </c>
      <c r="P8" s="24">
        <f t="shared" si="3"/>
        <v>45.845</v>
      </c>
      <c r="Q8" s="16">
        <f t="shared" si="4"/>
        <v>69.095</v>
      </c>
      <c r="R8" s="13">
        <f t="shared" si="5"/>
        <v>4</v>
      </c>
      <c r="S8" s="13"/>
      <c r="T8" s="15"/>
    </row>
    <row r="9" spans="1:20" ht="19.5" customHeight="1">
      <c r="A9" s="1">
        <v>4</v>
      </c>
      <c r="B9" s="44" t="s">
        <v>349</v>
      </c>
      <c r="C9" s="45" t="s">
        <v>336</v>
      </c>
      <c r="D9" s="3" t="s">
        <v>338</v>
      </c>
      <c r="E9" s="2" t="s">
        <v>350</v>
      </c>
      <c r="F9" s="2" t="s">
        <v>29</v>
      </c>
      <c r="G9" s="3">
        <v>136211004518</v>
      </c>
      <c r="H9" s="2">
        <v>108</v>
      </c>
      <c r="I9" s="2">
        <v>4</v>
      </c>
      <c r="J9" s="24">
        <f t="shared" si="0"/>
        <v>27</v>
      </c>
      <c r="K9" s="24">
        <v>74.82</v>
      </c>
      <c r="L9" s="24">
        <f t="shared" si="1"/>
        <v>26.186999999999998</v>
      </c>
      <c r="M9" s="24">
        <v>16.3</v>
      </c>
      <c r="N9" s="24">
        <v>39.28</v>
      </c>
      <c r="O9" s="24">
        <f t="shared" si="2"/>
        <v>81.767</v>
      </c>
      <c r="P9" s="24">
        <f t="shared" si="3"/>
        <v>40.8835</v>
      </c>
      <c r="Q9" s="16">
        <f t="shared" si="4"/>
        <v>67.8835</v>
      </c>
      <c r="R9" s="13">
        <f t="shared" si="5"/>
        <v>5</v>
      </c>
      <c r="S9" s="13"/>
      <c r="T9" s="15"/>
    </row>
    <row r="10" spans="1:20" ht="19.5" customHeight="1">
      <c r="A10" s="1">
        <v>15</v>
      </c>
      <c r="B10" s="44" t="s">
        <v>351</v>
      </c>
      <c r="C10" s="45" t="s">
        <v>352</v>
      </c>
      <c r="D10" s="3" t="s">
        <v>338</v>
      </c>
      <c r="E10" s="2" t="s">
        <v>353</v>
      </c>
      <c r="F10" s="2" t="s">
        <v>29</v>
      </c>
      <c r="G10" s="3">
        <v>136211004427</v>
      </c>
      <c r="H10" s="2">
        <v>87</v>
      </c>
      <c r="I10" s="2">
        <v>16</v>
      </c>
      <c r="J10" s="24">
        <f t="shared" si="0"/>
        <v>21.75</v>
      </c>
      <c r="K10" s="24">
        <v>80.78</v>
      </c>
      <c r="L10" s="24">
        <f t="shared" si="1"/>
        <v>28.273</v>
      </c>
      <c r="M10" s="24">
        <v>17.66</v>
      </c>
      <c r="N10" s="24">
        <v>43.4</v>
      </c>
      <c r="O10" s="24">
        <f t="shared" si="2"/>
        <v>89.333</v>
      </c>
      <c r="P10" s="24">
        <f t="shared" si="3"/>
        <v>44.6665</v>
      </c>
      <c r="Q10" s="16">
        <f t="shared" si="4"/>
        <v>66.4165</v>
      </c>
      <c r="R10" s="13">
        <f t="shared" si="5"/>
        <v>6</v>
      </c>
      <c r="S10" s="13"/>
      <c r="T10" s="15"/>
    </row>
    <row r="11" spans="1:20" ht="19.5" customHeight="1">
      <c r="A11" s="1">
        <v>6</v>
      </c>
      <c r="B11" s="44" t="s">
        <v>354</v>
      </c>
      <c r="C11" s="45" t="s">
        <v>355</v>
      </c>
      <c r="D11" s="3" t="s">
        <v>338</v>
      </c>
      <c r="E11" s="2" t="s">
        <v>356</v>
      </c>
      <c r="F11" s="2" t="s">
        <v>29</v>
      </c>
      <c r="G11" s="3">
        <v>136211004417</v>
      </c>
      <c r="H11" s="2">
        <v>96.8</v>
      </c>
      <c r="I11" s="2">
        <v>7</v>
      </c>
      <c r="J11" s="24">
        <f t="shared" si="0"/>
        <v>24.2</v>
      </c>
      <c r="K11" s="24">
        <v>77.06</v>
      </c>
      <c r="L11" s="24">
        <f t="shared" si="1"/>
        <v>26.971</v>
      </c>
      <c r="M11" s="24">
        <v>17.86</v>
      </c>
      <c r="N11" s="24">
        <v>39.3</v>
      </c>
      <c r="O11" s="24">
        <f t="shared" si="2"/>
        <v>84.131</v>
      </c>
      <c r="P11" s="24">
        <f t="shared" si="3"/>
        <v>42.0655</v>
      </c>
      <c r="Q11" s="16">
        <f t="shared" si="4"/>
        <v>66.2655</v>
      </c>
      <c r="R11" s="13">
        <f t="shared" si="5"/>
        <v>7</v>
      </c>
      <c r="S11" s="13"/>
      <c r="T11" s="15"/>
    </row>
    <row r="12" spans="1:20" ht="19.5" customHeight="1">
      <c r="A12" s="1">
        <v>9</v>
      </c>
      <c r="B12" s="44" t="s">
        <v>341</v>
      </c>
      <c r="C12" s="45" t="s">
        <v>357</v>
      </c>
      <c r="D12" s="3" t="s">
        <v>338</v>
      </c>
      <c r="E12" s="2" t="s">
        <v>358</v>
      </c>
      <c r="F12" s="2" t="s">
        <v>29</v>
      </c>
      <c r="G12" s="3">
        <v>136211004629</v>
      </c>
      <c r="H12" s="2">
        <v>91.5</v>
      </c>
      <c r="I12" s="2">
        <v>10</v>
      </c>
      <c r="J12" s="24">
        <f t="shared" si="0"/>
        <v>22.875</v>
      </c>
      <c r="K12" s="24">
        <v>83.44</v>
      </c>
      <c r="L12" s="24">
        <f t="shared" si="1"/>
        <v>29.203999999999997</v>
      </c>
      <c r="M12" s="24">
        <v>16.4</v>
      </c>
      <c r="N12" s="24">
        <v>39.4</v>
      </c>
      <c r="O12" s="24">
        <f t="shared" si="2"/>
        <v>85.00399999999999</v>
      </c>
      <c r="P12" s="24">
        <f t="shared" si="3"/>
        <v>42.501999999999995</v>
      </c>
      <c r="Q12" s="16">
        <f t="shared" si="4"/>
        <v>65.377</v>
      </c>
      <c r="R12" s="13">
        <f t="shared" si="5"/>
        <v>8</v>
      </c>
      <c r="S12" s="13"/>
      <c r="T12" s="15"/>
    </row>
    <row r="13" spans="1:20" ht="19.5" customHeight="1">
      <c r="A13" s="1">
        <v>12</v>
      </c>
      <c r="B13" s="44" t="s">
        <v>344</v>
      </c>
      <c r="C13" s="45" t="s">
        <v>351</v>
      </c>
      <c r="D13" s="3" t="s">
        <v>338</v>
      </c>
      <c r="E13" s="2" t="s">
        <v>359</v>
      </c>
      <c r="F13" s="2" t="s">
        <v>29</v>
      </c>
      <c r="G13" s="3">
        <v>136211004218</v>
      </c>
      <c r="H13" s="2">
        <v>91</v>
      </c>
      <c r="I13" s="2">
        <v>11</v>
      </c>
      <c r="J13" s="24">
        <f t="shared" si="0"/>
        <v>22.75</v>
      </c>
      <c r="K13" s="24">
        <v>77.96</v>
      </c>
      <c r="L13" s="24">
        <f t="shared" si="1"/>
        <v>27.285999999999998</v>
      </c>
      <c r="M13" s="24">
        <v>19.06</v>
      </c>
      <c r="N13" s="24">
        <v>37.56</v>
      </c>
      <c r="O13" s="24">
        <f t="shared" si="2"/>
        <v>83.906</v>
      </c>
      <c r="P13" s="24">
        <f t="shared" si="3"/>
        <v>41.953</v>
      </c>
      <c r="Q13" s="16">
        <f t="shared" si="4"/>
        <v>64.703</v>
      </c>
      <c r="R13" s="13">
        <f t="shared" si="5"/>
        <v>9</v>
      </c>
      <c r="S13" s="13"/>
      <c r="T13" s="15"/>
    </row>
    <row r="14" spans="1:20" ht="19.5" customHeight="1">
      <c r="A14" s="1">
        <v>7</v>
      </c>
      <c r="B14" s="44" t="s">
        <v>360</v>
      </c>
      <c r="C14" s="45" t="s">
        <v>361</v>
      </c>
      <c r="D14" s="3" t="s">
        <v>338</v>
      </c>
      <c r="E14" s="2" t="s">
        <v>362</v>
      </c>
      <c r="F14" s="2" t="s">
        <v>29</v>
      </c>
      <c r="G14" s="3">
        <v>136211004313</v>
      </c>
      <c r="H14" s="2">
        <v>94.8</v>
      </c>
      <c r="I14" s="2">
        <v>8</v>
      </c>
      <c r="J14" s="24">
        <f t="shared" si="0"/>
        <v>23.7</v>
      </c>
      <c r="K14" s="24">
        <v>75.46</v>
      </c>
      <c r="L14" s="24">
        <f t="shared" si="1"/>
        <v>26.410999999999998</v>
      </c>
      <c r="M14" s="24">
        <v>15.88</v>
      </c>
      <c r="N14" s="24">
        <v>38</v>
      </c>
      <c r="O14" s="24">
        <f t="shared" si="2"/>
        <v>80.291</v>
      </c>
      <c r="P14" s="24">
        <f t="shared" si="3"/>
        <v>40.1455</v>
      </c>
      <c r="Q14" s="16">
        <f t="shared" si="4"/>
        <v>63.8455</v>
      </c>
      <c r="R14" s="13">
        <f t="shared" si="5"/>
        <v>10</v>
      </c>
      <c r="S14" s="13"/>
      <c r="T14" s="15"/>
    </row>
    <row r="15" spans="1:20" ht="19.5" customHeight="1">
      <c r="A15" s="1">
        <v>5</v>
      </c>
      <c r="B15" s="44" t="s">
        <v>363</v>
      </c>
      <c r="C15" s="45" t="s">
        <v>364</v>
      </c>
      <c r="D15" s="3" t="s">
        <v>338</v>
      </c>
      <c r="E15" s="2" t="s">
        <v>365</v>
      </c>
      <c r="F15" s="2" t="s">
        <v>29</v>
      </c>
      <c r="G15" s="3">
        <v>136211004601</v>
      </c>
      <c r="H15" s="2">
        <v>97.5</v>
      </c>
      <c r="I15" s="2">
        <v>6</v>
      </c>
      <c r="J15" s="24">
        <f t="shared" si="0"/>
        <v>24.375</v>
      </c>
      <c r="K15" s="24">
        <v>71.94</v>
      </c>
      <c r="L15" s="24">
        <f t="shared" si="1"/>
        <v>25.179</v>
      </c>
      <c r="M15" s="24">
        <v>13.56</v>
      </c>
      <c r="N15" s="24">
        <v>40.06</v>
      </c>
      <c r="O15" s="24">
        <f t="shared" si="2"/>
        <v>78.799</v>
      </c>
      <c r="P15" s="24">
        <f t="shared" si="3"/>
        <v>39.3995</v>
      </c>
      <c r="Q15" s="16">
        <f t="shared" si="4"/>
        <v>63.7745</v>
      </c>
      <c r="R15" s="13">
        <f t="shared" si="5"/>
        <v>11</v>
      </c>
      <c r="S15" s="13"/>
      <c r="T15" s="15"/>
    </row>
    <row r="16" spans="1:20" ht="19.5" customHeight="1">
      <c r="A16" s="1">
        <v>17</v>
      </c>
      <c r="B16" s="44" t="s">
        <v>366</v>
      </c>
      <c r="C16" s="45" t="s">
        <v>367</v>
      </c>
      <c r="D16" s="3" t="s">
        <v>338</v>
      </c>
      <c r="E16" s="2" t="s">
        <v>368</v>
      </c>
      <c r="F16" s="2" t="s">
        <v>29</v>
      </c>
      <c r="G16" s="3">
        <v>136211004315</v>
      </c>
      <c r="H16" s="2">
        <v>84.8</v>
      </c>
      <c r="I16" s="2">
        <v>18</v>
      </c>
      <c r="J16" s="24">
        <f t="shared" si="0"/>
        <v>21.2</v>
      </c>
      <c r="K16" s="24">
        <v>75.7</v>
      </c>
      <c r="L16" s="24">
        <f t="shared" si="1"/>
        <v>26.495</v>
      </c>
      <c r="M16" s="24">
        <v>17.24</v>
      </c>
      <c r="N16" s="24">
        <v>41.06</v>
      </c>
      <c r="O16" s="24">
        <f t="shared" si="2"/>
        <v>84.795</v>
      </c>
      <c r="P16" s="24">
        <f t="shared" si="3"/>
        <v>42.3975</v>
      </c>
      <c r="Q16" s="16">
        <f t="shared" si="4"/>
        <v>63.5975</v>
      </c>
      <c r="R16" s="13">
        <f t="shared" si="5"/>
        <v>12</v>
      </c>
      <c r="S16" s="13"/>
      <c r="T16" s="15"/>
    </row>
    <row r="17" spans="1:20" ht="19.5" customHeight="1">
      <c r="A17" s="1">
        <v>29</v>
      </c>
      <c r="B17" s="44" t="s">
        <v>369</v>
      </c>
      <c r="C17" s="45" t="s">
        <v>354</v>
      </c>
      <c r="D17" s="3" t="s">
        <v>338</v>
      </c>
      <c r="E17" s="2" t="s">
        <v>370</v>
      </c>
      <c r="F17" s="2" t="s">
        <v>29</v>
      </c>
      <c r="G17" s="3">
        <v>136211004620</v>
      </c>
      <c r="H17" s="2">
        <v>74.3</v>
      </c>
      <c r="I17" s="2">
        <v>31</v>
      </c>
      <c r="J17" s="24">
        <f t="shared" si="0"/>
        <v>18.575</v>
      </c>
      <c r="K17" s="24">
        <v>80.9</v>
      </c>
      <c r="L17" s="24">
        <f t="shared" si="1"/>
        <v>28.315</v>
      </c>
      <c r="M17" s="24">
        <v>15.94</v>
      </c>
      <c r="N17" s="24">
        <v>44.38</v>
      </c>
      <c r="O17" s="24">
        <f t="shared" si="2"/>
        <v>88.635</v>
      </c>
      <c r="P17" s="24">
        <f t="shared" si="3"/>
        <v>44.3175</v>
      </c>
      <c r="Q17" s="16">
        <f t="shared" si="4"/>
        <v>62.8925</v>
      </c>
      <c r="R17" s="13">
        <f t="shared" si="5"/>
        <v>13</v>
      </c>
      <c r="S17" s="13"/>
      <c r="T17" s="7" t="s">
        <v>11</v>
      </c>
    </row>
    <row r="18" spans="1:20" ht="19.5" customHeight="1">
      <c r="A18" s="1">
        <v>14</v>
      </c>
      <c r="B18" s="44" t="s">
        <v>371</v>
      </c>
      <c r="C18" s="45" t="s">
        <v>372</v>
      </c>
      <c r="D18" s="3" t="s">
        <v>338</v>
      </c>
      <c r="E18" s="2" t="s">
        <v>373</v>
      </c>
      <c r="F18" s="2" t="s">
        <v>29</v>
      </c>
      <c r="G18" s="3">
        <v>136211004505</v>
      </c>
      <c r="H18" s="2">
        <v>88.5</v>
      </c>
      <c r="I18" s="2">
        <v>15</v>
      </c>
      <c r="J18" s="24">
        <f t="shared" si="0"/>
        <v>22.125</v>
      </c>
      <c r="K18" s="24">
        <v>63.72</v>
      </c>
      <c r="L18" s="24">
        <f t="shared" si="1"/>
        <v>22.302</v>
      </c>
      <c r="M18" s="24">
        <v>16.36</v>
      </c>
      <c r="N18" s="24">
        <v>42.58</v>
      </c>
      <c r="O18" s="24">
        <f t="shared" si="2"/>
        <v>81.24199999999999</v>
      </c>
      <c r="P18" s="24">
        <f t="shared" si="3"/>
        <v>40.620999999999995</v>
      </c>
      <c r="Q18" s="16">
        <f t="shared" si="4"/>
        <v>62.745999999999995</v>
      </c>
      <c r="R18" s="13">
        <f t="shared" si="5"/>
        <v>14</v>
      </c>
      <c r="S18" s="13"/>
      <c r="T18" s="15"/>
    </row>
    <row r="19" spans="1:20" ht="19.5" customHeight="1">
      <c r="A19" s="1">
        <v>13</v>
      </c>
      <c r="B19" s="44" t="s">
        <v>372</v>
      </c>
      <c r="C19" s="45" t="s">
        <v>374</v>
      </c>
      <c r="D19" s="3" t="s">
        <v>338</v>
      </c>
      <c r="E19" s="2" t="s">
        <v>375</v>
      </c>
      <c r="F19" s="2" t="s">
        <v>29</v>
      </c>
      <c r="G19" s="3">
        <v>136211004519</v>
      </c>
      <c r="H19" s="2">
        <v>89.8</v>
      </c>
      <c r="I19" s="2">
        <v>14</v>
      </c>
      <c r="J19" s="24">
        <f t="shared" si="0"/>
        <v>22.45</v>
      </c>
      <c r="K19" s="24">
        <v>66.62</v>
      </c>
      <c r="L19" s="24">
        <f t="shared" si="1"/>
        <v>23.317</v>
      </c>
      <c r="M19" s="24">
        <v>14.5</v>
      </c>
      <c r="N19" s="24">
        <v>42.6</v>
      </c>
      <c r="O19" s="24">
        <f t="shared" si="2"/>
        <v>80.417</v>
      </c>
      <c r="P19" s="24">
        <f t="shared" si="3"/>
        <v>40.2085</v>
      </c>
      <c r="Q19" s="16">
        <f t="shared" si="4"/>
        <v>62.658500000000004</v>
      </c>
      <c r="R19" s="13">
        <f t="shared" si="5"/>
        <v>15</v>
      </c>
      <c r="S19" s="13"/>
      <c r="T19" s="15"/>
    </row>
    <row r="20" spans="1:20" ht="19.5" customHeight="1">
      <c r="A20" s="1">
        <v>11</v>
      </c>
      <c r="B20" s="44" t="s">
        <v>376</v>
      </c>
      <c r="C20" s="45" t="s">
        <v>340</v>
      </c>
      <c r="D20" s="3" t="s">
        <v>338</v>
      </c>
      <c r="E20" s="2" t="s">
        <v>377</v>
      </c>
      <c r="F20" s="2" t="s">
        <v>29</v>
      </c>
      <c r="G20" s="3">
        <v>136211004703</v>
      </c>
      <c r="H20" s="2">
        <v>91</v>
      </c>
      <c r="I20" s="2">
        <v>11</v>
      </c>
      <c r="J20" s="24">
        <f t="shared" si="0"/>
        <v>22.75</v>
      </c>
      <c r="K20" s="24">
        <v>70.94</v>
      </c>
      <c r="L20" s="24">
        <f t="shared" si="1"/>
        <v>24.828999999999997</v>
      </c>
      <c r="M20" s="24">
        <v>13.26</v>
      </c>
      <c r="N20" s="24">
        <v>39.3</v>
      </c>
      <c r="O20" s="24">
        <f t="shared" si="2"/>
        <v>77.389</v>
      </c>
      <c r="P20" s="24">
        <f t="shared" si="3"/>
        <v>38.6945</v>
      </c>
      <c r="Q20" s="16">
        <f t="shared" si="4"/>
        <v>61.4445</v>
      </c>
      <c r="R20" s="13">
        <f t="shared" si="5"/>
        <v>16</v>
      </c>
      <c r="S20" s="13"/>
      <c r="T20" s="15"/>
    </row>
    <row r="21" spans="1:20" ht="19.5" customHeight="1">
      <c r="A21" s="1">
        <v>18</v>
      </c>
      <c r="B21" s="44" t="s">
        <v>364</v>
      </c>
      <c r="C21" s="45" t="s">
        <v>378</v>
      </c>
      <c r="D21" s="3" t="s">
        <v>338</v>
      </c>
      <c r="E21" s="2" t="s">
        <v>379</v>
      </c>
      <c r="F21" s="2" t="s">
        <v>29</v>
      </c>
      <c r="G21" s="3">
        <v>136211004515</v>
      </c>
      <c r="H21" s="2">
        <v>80.8</v>
      </c>
      <c r="I21" s="2">
        <v>20</v>
      </c>
      <c r="J21" s="24">
        <f t="shared" si="0"/>
        <v>20.2</v>
      </c>
      <c r="K21" s="24">
        <v>76.42</v>
      </c>
      <c r="L21" s="24">
        <f t="shared" si="1"/>
        <v>26.747</v>
      </c>
      <c r="M21" s="24">
        <v>16.8</v>
      </c>
      <c r="N21" s="24">
        <v>38.7</v>
      </c>
      <c r="O21" s="24">
        <f t="shared" si="2"/>
        <v>82.247</v>
      </c>
      <c r="P21" s="24">
        <f t="shared" si="3"/>
        <v>41.1235</v>
      </c>
      <c r="Q21" s="16">
        <f t="shared" si="4"/>
        <v>61.323499999999996</v>
      </c>
      <c r="R21" s="13">
        <f t="shared" si="5"/>
        <v>17</v>
      </c>
      <c r="S21" s="13"/>
      <c r="T21" s="15"/>
    </row>
    <row r="22" spans="1:20" ht="19.5" customHeight="1">
      <c r="A22" s="1">
        <v>20</v>
      </c>
      <c r="B22" s="44" t="s">
        <v>378</v>
      </c>
      <c r="C22" s="45" t="s">
        <v>380</v>
      </c>
      <c r="D22" s="3" t="s">
        <v>338</v>
      </c>
      <c r="E22" s="2" t="s">
        <v>381</v>
      </c>
      <c r="F22" s="2" t="s">
        <v>29</v>
      </c>
      <c r="G22" s="3">
        <v>136211004830</v>
      </c>
      <c r="H22" s="2">
        <v>80</v>
      </c>
      <c r="I22" s="2">
        <v>22</v>
      </c>
      <c r="J22" s="24">
        <f t="shared" si="0"/>
        <v>20</v>
      </c>
      <c r="K22" s="24">
        <v>76.82</v>
      </c>
      <c r="L22" s="24">
        <f t="shared" si="1"/>
        <v>26.886999999999997</v>
      </c>
      <c r="M22" s="24">
        <v>15.26</v>
      </c>
      <c r="N22" s="24">
        <v>38.66</v>
      </c>
      <c r="O22" s="24">
        <f t="shared" si="2"/>
        <v>80.80699999999999</v>
      </c>
      <c r="P22" s="24">
        <f t="shared" si="3"/>
        <v>40.403499999999994</v>
      </c>
      <c r="Q22" s="16">
        <f t="shared" si="4"/>
        <v>60.403499999999994</v>
      </c>
      <c r="R22" s="13">
        <f t="shared" si="5"/>
        <v>18</v>
      </c>
      <c r="S22" s="13"/>
      <c r="T22" s="15"/>
    </row>
    <row r="23" spans="1:20" ht="19.5" customHeight="1">
      <c r="A23" s="1">
        <v>16</v>
      </c>
      <c r="B23" s="44" t="s">
        <v>382</v>
      </c>
      <c r="C23" s="45" t="s">
        <v>383</v>
      </c>
      <c r="D23" s="3" t="s">
        <v>338</v>
      </c>
      <c r="E23" s="2" t="s">
        <v>384</v>
      </c>
      <c r="F23" s="2" t="s">
        <v>29</v>
      </c>
      <c r="G23" s="3">
        <v>136211004130</v>
      </c>
      <c r="H23" s="2">
        <v>85.5</v>
      </c>
      <c r="I23" s="2">
        <v>17</v>
      </c>
      <c r="J23" s="24">
        <f t="shared" si="0"/>
        <v>21.375</v>
      </c>
      <c r="K23" s="24">
        <v>72.64</v>
      </c>
      <c r="L23" s="24">
        <f t="shared" si="1"/>
        <v>25.424</v>
      </c>
      <c r="M23" s="24">
        <v>13.12</v>
      </c>
      <c r="N23" s="24">
        <v>39.4</v>
      </c>
      <c r="O23" s="24">
        <f t="shared" si="2"/>
        <v>77.94399999999999</v>
      </c>
      <c r="P23" s="24">
        <f t="shared" si="3"/>
        <v>38.971999999999994</v>
      </c>
      <c r="Q23" s="16">
        <f t="shared" si="4"/>
        <v>60.346999999999994</v>
      </c>
      <c r="R23" s="13">
        <f t="shared" si="5"/>
        <v>19</v>
      </c>
      <c r="S23" s="13"/>
      <c r="T23" s="15"/>
    </row>
    <row r="24" spans="1:20" ht="19.5" customHeight="1">
      <c r="A24" s="1">
        <v>23</v>
      </c>
      <c r="B24" s="44" t="s">
        <v>337</v>
      </c>
      <c r="C24" s="45" t="s">
        <v>385</v>
      </c>
      <c r="D24" s="3" t="s">
        <v>338</v>
      </c>
      <c r="E24" s="2" t="s">
        <v>386</v>
      </c>
      <c r="F24" s="2" t="s">
        <v>29</v>
      </c>
      <c r="G24" s="3">
        <v>136211004905</v>
      </c>
      <c r="H24" s="2">
        <v>78.3</v>
      </c>
      <c r="I24" s="2">
        <v>25</v>
      </c>
      <c r="J24" s="24">
        <f t="shared" si="0"/>
        <v>19.575</v>
      </c>
      <c r="K24" s="24">
        <v>68.22</v>
      </c>
      <c r="L24" s="24">
        <f t="shared" si="1"/>
        <v>23.877</v>
      </c>
      <c r="M24" s="24">
        <v>17.9</v>
      </c>
      <c r="N24" s="24">
        <v>39.32</v>
      </c>
      <c r="O24" s="24">
        <f t="shared" si="2"/>
        <v>81.09700000000001</v>
      </c>
      <c r="P24" s="24">
        <f t="shared" si="3"/>
        <v>40.548500000000004</v>
      </c>
      <c r="Q24" s="16">
        <f t="shared" si="4"/>
        <v>60.12350000000001</v>
      </c>
      <c r="R24" s="13">
        <f t="shared" si="5"/>
        <v>20</v>
      </c>
      <c r="S24" s="13"/>
      <c r="T24" s="15"/>
    </row>
    <row r="25" spans="1:20" ht="19.5" customHeight="1">
      <c r="A25" s="1">
        <v>28</v>
      </c>
      <c r="B25" s="44" t="s">
        <v>387</v>
      </c>
      <c r="C25" s="45" t="s">
        <v>349</v>
      </c>
      <c r="D25" s="3" t="s">
        <v>338</v>
      </c>
      <c r="E25" s="2" t="s">
        <v>388</v>
      </c>
      <c r="F25" s="2" t="s">
        <v>29</v>
      </c>
      <c r="G25" s="3">
        <v>136211004501</v>
      </c>
      <c r="H25" s="2">
        <v>75</v>
      </c>
      <c r="I25" s="2">
        <v>30</v>
      </c>
      <c r="J25" s="24">
        <f t="shared" si="0"/>
        <v>18.75</v>
      </c>
      <c r="K25" s="24">
        <v>68.46</v>
      </c>
      <c r="L25" s="24">
        <f t="shared" si="1"/>
        <v>23.960999999999995</v>
      </c>
      <c r="M25" s="24">
        <v>16.86</v>
      </c>
      <c r="N25" s="24">
        <v>41.42</v>
      </c>
      <c r="O25" s="24">
        <f t="shared" si="2"/>
        <v>82.241</v>
      </c>
      <c r="P25" s="24">
        <f t="shared" si="3"/>
        <v>41.1205</v>
      </c>
      <c r="Q25" s="16">
        <f t="shared" si="4"/>
        <v>59.8705</v>
      </c>
      <c r="R25" s="13">
        <f t="shared" si="5"/>
        <v>21</v>
      </c>
      <c r="S25" s="13"/>
      <c r="T25" s="15"/>
    </row>
    <row r="26" spans="1:20" ht="19.5" customHeight="1">
      <c r="A26" s="1">
        <v>26</v>
      </c>
      <c r="B26" s="44" t="s">
        <v>367</v>
      </c>
      <c r="C26" s="45" t="s">
        <v>371</v>
      </c>
      <c r="D26" s="3" t="s">
        <v>338</v>
      </c>
      <c r="E26" s="2" t="s">
        <v>389</v>
      </c>
      <c r="F26" s="2" t="s">
        <v>29</v>
      </c>
      <c r="G26" s="3">
        <v>136211004214</v>
      </c>
      <c r="H26" s="2">
        <v>77.8</v>
      </c>
      <c r="I26" s="2">
        <v>28</v>
      </c>
      <c r="J26" s="24">
        <f t="shared" si="0"/>
        <v>19.45</v>
      </c>
      <c r="K26" s="24">
        <v>87.02</v>
      </c>
      <c r="L26" s="24">
        <f t="shared" si="1"/>
        <v>30.456999999999997</v>
      </c>
      <c r="M26" s="24">
        <v>12.21</v>
      </c>
      <c r="N26" s="24">
        <v>38</v>
      </c>
      <c r="O26" s="24">
        <f t="shared" si="2"/>
        <v>80.667</v>
      </c>
      <c r="P26" s="24">
        <f t="shared" si="3"/>
        <v>40.3335</v>
      </c>
      <c r="Q26" s="16">
        <f t="shared" si="4"/>
        <v>59.783500000000004</v>
      </c>
      <c r="R26" s="13">
        <f t="shared" si="5"/>
        <v>22</v>
      </c>
      <c r="S26" s="13"/>
      <c r="T26" s="15"/>
    </row>
    <row r="27" spans="1:20" ht="18" customHeight="1">
      <c r="A27" s="1">
        <v>10</v>
      </c>
      <c r="B27" s="44" t="s">
        <v>380</v>
      </c>
      <c r="C27" s="45" t="s">
        <v>363</v>
      </c>
      <c r="D27" s="3" t="s">
        <v>338</v>
      </c>
      <c r="E27" s="2" t="s">
        <v>390</v>
      </c>
      <c r="F27" s="2" t="s">
        <v>29</v>
      </c>
      <c r="G27" s="3">
        <v>136211004624</v>
      </c>
      <c r="H27" s="2">
        <v>91</v>
      </c>
      <c r="I27" s="2">
        <v>11</v>
      </c>
      <c r="J27" s="24">
        <f t="shared" si="0"/>
        <v>22.75</v>
      </c>
      <c r="K27" s="24">
        <v>79.2</v>
      </c>
      <c r="L27" s="24">
        <f t="shared" si="1"/>
        <v>27.72</v>
      </c>
      <c r="M27" s="24">
        <v>11.8</v>
      </c>
      <c r="N27" s="24">
        <v>34.43</v>
      </c>
      <c r="O27" s="24">
        <f t="shared" si="2"/>
        <v>73.94999999999999</v>
      </c>
      <c r="P27" s="24">
        <f t="shared" si="3"/>
        <v>36.974999999999994</v>
      </c>
      <c r="Q27" s="16">
        <f t="shared" si="4"/>
        <v>59.724999999999994</v>
      </c>
      <c r="R27" s="13">
        <f t="shared" si="5"/>
        <v>23</v>
      </c>
      <c r="S27" s="13"/>
      <c r="T27" s="15"/>
    </row>
    <row r="28" spans="1:20" ht="19.5" customHeight="1">
      <c r="A28" s="1">
        <v>27</v>
      </c>
      <c r="B28" s="44" t="s">
        <v>355</v>
      </c>
      <c r="C28" s="45" t="s">
        <v>387</v>
      </c>
      <c r="D28" s="3" t="s">
        <v>338</v>
      </c>
      <c r="E28" s="2" t="s">
        <v>391</v>
      </c>
      <c r="F28" s="2" t="s">
        <v>28</v>
      </c>
      <c r="G28" s="3">
        <v>136211004201</v>
      </c>
      <c r="H28" s="2">
        <v>76.3</v>
      </c>
      <c r="I28" s="2">
        <v>29</v>
      </c>
      <c r="J28" s="24">
        <f t="shared" si="0"/>
        <v>19.075</v>
      </c>
      <c r="K28" s="24">
        <v>64.76</v>
      </c>
      <c r="L28" s="24">
        <f t="shared" si="1"/>
        <v>22.666</v>
      </c>
      <c r="M28" s="24">
        <v>16.22</v>
      </c>
      <c r="N28" s="24">
        <v>42.06</v>
      </c>
      <c r="O28" s="24">
        <f t="shared" si="2"/>
        <v>80.946</v>
      </c>
      <c r="P28" s="24">
        <f t="shared" si="3"/>
        <v>40.473</v>
      </c>
      <c r="Q28" s="16">
        <f t="shared" si="4"/>
        <v>59.548</v>
      </c>
      <c r="R28" s="13">
        <f t="shared" si="5"/>
        <v>24</v>
      </c>
      <c r="S28" s="13"/>
      <c r="T28" s="15"/>
    </row>
    <row r="29" spans="1:20" ht="19.5" customHeight="1">
      <c r="A29" s="1">
        <v>19</v>
      </c>
      <c r="B29" s="44" t="s">
        <v>392</v>
      </c>
      <c r="C29" s="45" t="s">
        <v>393</v>
      </c>
      <c r="D29" s="3" t="s">
        <v>338</v>
      </c>
      <c r="E29" s="2" t="s">
        <v>394</v>
      </c>
      <c r="F29" s="2" t="s">
        <v>28</v>
      </c>
      <c r="G29" s="3">
        <v>136211004420</v>
      </c>
      <c r="H29" s="2">
        <v>80.3</v>
      </c>
      <c r="I29" s="2">
        <v>21</v>
      </c>
      <c r="J29" s="24">
        <f t="shared" si="0"/>
        <v>20.075</v>
      </c>
      <c r="K29" s="24">
        <v>70.88</v>
      </c>
      <c r="L29" s="24">
        <f t="shared" si="1"/>
        <v>24.807999999999996</v>
      </c>
      <c r="M29" s="24">
        <v>13.2</v>
      </c>
      <c r="N29" s="24">
        <v>39.92</v>
      </c>
      <c r="O29" s="24">
        <f t="shared" si="2"/>
        <v>77.928</v>
      </c>
      <c r="P29" s="24">
        <f t="shared" si="3"/>
        <v>38.964</v>
      </c>
      <c r="Q29" s="16">
        <f t="shared" si="4"/>
        <v>59.039</v>
      </c>
      <c r="R29" s="13">
        <f t="shared" si="5"/>
        <v>25</v>
      </c>
      <c r="S29" s="13"/>
      <c r="T29" s="15"/>
    </row>
    <row r="30" spans="1:20" ht="19.5" customHeight="1">
      <c r="A30" s="1">
        <v>25</v>
      </c>
      <c r="B30" s="44" t="s">
        <v>352</v>
      </c>
      <c r="C30" s="45" t="s">
        <v>395</v>
      </c>
      <c r="D30" s="3" t="s">
        <v>338</v>
      </c>
      <c r="E30" s="2" t="s">
        <v>396</v>
      </c>
      <c r="F30" s="2" t="s">
        <v>29</v>
      </c>
      <c r="G30" s="3">
        <v>136211004924</v>
      </c>
      <c r="H30" s="2">
        <v>78</v>
      </c>
      <c r="I30" s="2">
        <v>26</v>
      </c>
      <c r="J30" s="24">
        <f t="shared" si="0"/>
        <v>19.5</v>
      </c>
      <c r="K30" s="24">
        <v>75.8</v>
      </c>
      <c r="L30" s="24">
        <f t="shared" si="1"/>
        <v>26.529999999999998</v>
      </c>
      <c r="M30" s="24">
        <v>12.81</v>
      </c>
      <c r="N30" s="24">
        <v>39.24</v>
      </c>
      <c r="O30" s="24">
        <f t="shared" si="2"/>
        <v>78.58</v>
      </c>
      <c r="P30" s="24">
        <f t="shared" si="3"/>
        <v>39.29</v>
      </c>
      <c r="Q30" s="16">
        <f t="shared" si="4"/>
        <v>58.79</v>
      </c>
      <c r="R30" s="13">
        <f t="shared" si="5"/>
        <v>26</v>
      </c>
      <c r="S30" s="13"/>
      <c r="T30" s="15"/>
    </row>
    <row r="31" spans="1:20" ht="19.5" customHeight="1">
      <c r="A31" s="1">
        <v>22</v>
      </c>
      <c r="B31" s="44" t="s">
        <v>383</v>
      </c>
      <c r="C31" s="45" t="s">
        <v>397</v>
      </c>
      <c r="D31" s="3" t="s">
        <v>338</v>
      </c>
      <c r="E31" s="2" t="s">
        <v>398</v>
      </c>
      <c r="F31" s="2" t="s">
        <v>28</v>
      </c>
      <c r="G31" s="3">
        <v>136211004323</v>
      </c>
      <c r="H31" s="2">
        <v>79.3</v>
      </c>
      <c r="I31" s="2">
        <v>23</v>
      </c>
      <c r="J31" s="24">
        <f t="shared" si="0"/>
        <v>19.825</v>
      </c>
      <c r="K31" s="24">
        <v>73.26</v>
      </c>
      <c r="L31" s="24">
        <f t="shared" si="1"/>
        <v>25.641000000000002</v>
      </c>
      <c r="M31" s="24">
        <v>13.2</v>
      </c>
      <c r="N31" s="24">
        <v>36</v>
      </c>
      <c r="O31" s="24">
        <f t="shared" si="2"/>
        <v>74.84100000000001</v>
      </c>
      <c r="P31" s="24">
        <f t="shared" si="3"/>
        <v>37.420500000000004</v>
      </c>
      <c r="Q31" s="16">
        <f t="shared" si="4"/>
        <v>57.24550000000001</v>
      </c>
      <c r="R31" s="13">
        <f t="shared" si="5"/>
        <v>27</v>
      </c>
      <c r="S31" s="13"/>
      <c r="T31" s="15"/>
    </row>
    <row r="32" spans="1:20" ht="19.5" customHeight="1">
      <c r="A32" s="1">
        <v>21</v>
      </c>
      <c r="B32" s="44" t="s">
        <v>374</v>
      </c>
      <c r="C32" s="45" t="s">
        <v>346</v>
      </c>
      <c r="D32" s="3" t="s">
        <v>338</v>
      </c>
      <c r="E32" s="2" t="s">
        <v>399</v>
      </c>
      <c r="F32" s="2" t="s">
        <v>29</v>
      </c>
      <c r="G32" s="3">
        <v>136211004207</v>
      </c>
      <c r="H32" s="2">
        <v>79.3</v>
      </c>
      <c r="I32" s="2">
        <v>23</v>
      </c>
      <c r="J32" s="24">
        <f t="shared" si="0"/>
        <v>19.825</v>
      </c>
      <c r="K32" s="24">
        <v>70.18</v>
      </c>
      <c r="L32" s="24">
        <f t="shared" si="1"/>
        <v>24.563000000000002</v>
      </c>
      <c r="M32" s="24">
        <v>12.66</v>
      </c>
      <c r="N32" s="24">
        <v>35.32</v>
      </c>
      <c r="O32" s="24">
        <f t="shared" si="2"/>
        <v>72.543</v>
      </c>
      <c r="P32" s="24">
        <f t="shared" si="3"/>
        <v>36.2715</v>
      </c>
      <c r="Q32" s="16">
        <f t="shared" si="4"/>
        <v>56.096500000000006</v>
      </c>
      <c r="R32" s="13">
        <f t="shared" si="5"/>
        <v>28</v>
      </c>
      <c r="S32" s="13"/>
      <c r="T32" s="15"/>
    </row>
    <row r="33" spans="1:20" ht="19.5" customHeight="1">
      <c r="A33" s="1">
        <v>24</v>
      </c>
      <c r="B33" s="44" t="s">
        <v>347</v>
      </c>
      <c r="C33" s="45" t="s">
        <v>392</v>
      </c>
      <c r="D33" s="3" t="s">
        <v>338</v>
      </c>
      <c r="E33" s="2" t="s">
        <v>400</v>
      </c>
      <c r="F33" s="2" t="s">
        <v>29</v>
      </c>
      <c r="G33" s="3">
        <v>136211004618</v>
      </c>
      <c r="H33" s="2">
        <v>78</v>
      </c>
      <c r="I33" s="2">
        <v>26</v>
      </c>
      <c r="J33" s="24">
        <f t="shared" si="0"/>
        <v>19.5</v>
      </c>
      <c r="K33" s="24">
        <v>66.6</v>
      </c>
      <c r="L33" s="24">
        <f t="shared" si="1"/>
        <v>23.309999999999995</v>
      </c>
      <c r="M33" s="24">
        <v>16.14</v>
      </c>
      <c r="N33" s="24">
        <v>33.06</v>
      </c>
      <c r="O33" s="24">
        <f t="shared" si="2"/>
        <v>72.50999999999999</v>
      </c>
      <c r="P33" s="24">
        <f t="shared" si="3"/>
        <v>36.254999999999995</v>
      </c>
      <c r="Q33" s="16">
        <f t="shared" si="4"/>
        <v>55.754999999999995</v>
      </c>
      <c r="R33" s="13">
        <f t="shared" si="5"/>
        <v>29</v>
      </c>
      <c r="S33" s="13"/>
      <c r="T33" s="15"/>
    </row>
    <row r="34" spans="1:20" ht="19.5" customHeight="1">
      <c r="A34" s="1">
        <v>30</v>
      </c>
      <c r="B34" s="44" t="s">
        <v>393</v>
      </c>
      <c r="C34" s="45" t="s">
        <v>382</v>
      </c>
      <c r="D34" s="3" t="s">
        <v>338</v>
      </c>
      <c r="E34" s="2" t="s">
        <v>401</v>
      </c>
      <c r="F34" s="2" t="s">
        <v>29</v>
      </c>
      <c r="G34" s="3">
        <v>136211004630</v>
      </c>
      <c r="H34" s="2">
        <v>73.8</v>
      </c>
      <c r="I34" s="2">
        <v>32</v>
      </c>
      <c r="J34" s="24">
        <f t="shared" si="0"/>
        <v>18.45</v>
      </c>
      <c r="K34" s="24">
        <v>67.62</v>
      </c>
      <c r="L34" s="24">
        <f t="shared" si="1"/>
        <v>23.667</v>
      </c>
      <c r="M34" s="24">
        <v>9.2</v>
      </c>
      <c r="N34" s="24">
        <v>37.54</v>
      </c>
      <c r="O34" s="24">
        <f t="shared" si="2"/>
        <v>70.40700000000001</v>
      </c>
      <c r="P34" s="24">
        <f t="shared" si="3"/>
        <v>35.203500000000005</v>
      </c>
      <c r="Q34" s="16">
        <f t="shared" si="4"/>
        <v>53.65350000000001</v>
      </c>
      <c r="R34" s="13">
        <f t="shared" si="5"/>
        <v>30</v>
      </c>
      <c r="S34" s="13"/>
      <c r="T34" s="7" t="s">
        <v>11</v>
      </c>
    </row>
    <row r="35" spans="1:20" ht="19.5" customHeight="1">
      <c r="A35" s="1">
        <v>34</v>
      </c>
      <c r="B35" s="44" t="s">
        <v>357</v>
      </c>
      <c r="C35" s="45" t="s">
        <v>402</v>
      </c>
      <c r="D35" s="7" t="s">
        <v>403</v>
      </c>
      <c r="E35" s="7" t="s">
        <v>404</v>
      </c>
      <c r="F35" s="2" t="s">
        <v>29</v>
      </c>
      <c r="G35" s="7" t="s">
        <v>405</v>
      </c>
      <c r="H35" s="7">
        <v>79.5</v>
      </c>
      <c r="I35" s="7">
        <v>4</v>
      </c>
      <c r="J35" s="24">
        <f t="shared" si="0"/>
        <v>19.875</v>
      </c>
      <c r="K35" s="24">
        <v>79.8</v>
      </c>
      <c r="L35" s="24">
        <f t="shared" si="1"/>
        <v>27.929999999999996</v>
      </c>
      <c r="M35" s="24">
        <v>17.06</v>
      </c>
      <c r="N35" s="24">
        <v>38.44</v>
      </c>
      <c r="O35" s="24">
        <f t="shared" si="2"/>
        <v>83.42999999999999</v>
      </c>
      <c r="P35" s="24">
        <f t="shared" si="3"/>
        <v>41.714999999999996</v>
      </c>
      <c r="Q35" s="16">
        <f t="shared" si="4"/>
        <v>61.589999999999996</v>
      </c>
      <c r="R35" s="13">
        <f>RANK(Q35,Q$35:Q$39)</f>
        <v>1</v>
      </c>
      <c r="S35" s="13"/>
      <c r="T35" s="15"/>
    </row>
    <row r="36" spans="1:20" ht="19.5" customHeight="1">
      <c r="A36" s="1">
        <v>35</v>
      </c>
      <c r="B36" s="44" t="s">
        <v>406</v>
      </c>
      <c r="C36" s="45" t="s">
        <v>366</v>
      </c>
      <c r="D36" s="7" t="s">
        <v>403</v>
      </c>
      <c r="E36" s="7" t="s">
        <v>407</v>
      </c>
      <c r="F36" s="2" t="s">
        <v>29</v>
      </c>
      <c r="G36" s="7" t="s">
        <v>408</v>
      </c>
      <c r="H36" s="7">
        <v>64.5</v>
      </c>
      <c r="I36" s="7">
        <v>8</v>
      </c>
      <c r="J36" s="24">
        <f t="shared" si="0"/>
        <v>16.125</v>
      </c>
      <c r="K36" s="24">
        <v>72.96</v>
      </c>
      <c r="L36" s="24">
        <f t="shared" si="1"/>
        <v>25.535999999999998</v>
      </c>
      <c r="M36" s="24">
        <v>12.3</v>
      </c>
      <c r="N36" s="24">
        <v>38.96</v>
      </c>
      <c r="O36" s="24">
        <f t="shared" si="2"/>
        <v>76.79599999999999</v>
      </c>
      <c r="P36" s="24">
        <f t="shared" si="3"/>
        <v>38.397999999999996</v>
      </c>
      <c r="Q36" s="16">
        <f t="shared" si="4"/>
        <v>54.522999999999996</v>
      </c>
      <c r="R36" s="13">
        <f>RANK(Q36,Q$35:Q$39)</f>
        <v>2</v>
      </c>
      <c r="S36" s="13"/>
      <c r="T36" s="15"/>
    </row>
    <row r="37" spans="1:20" ht="19.5" customHeight="1">
      <c r="A37" s="1">
        <v>33</v>
      </c>
      <c r="B37" s="44" t="s">
        <v>385</v>
      </c>
      <c r="C37" s="45" t="s">
        <v>369</v>
      </c>
      <c r="D37" s="7" t="s">
        <v>403</v>
      </c>
      <c r="E37" s="7" t="s">
        <v>409</v>
      </c>
      <c r="F37" s="2" t="s">
        <v>29</v>
      </c>
      <c r="G37" s="7" t="s">
        <v>410</v>
      </c>
      <c r="H37" s="7">
        <v>83</v>
      </c>
      <c r="I37" s="7">
        <v>3</v>
      </c>
      <c r="J37" s="24">
        <f t="shared" si="0"/>
        <v>20.75</v>
      </c>
      <c r="K37" s="24">
        <v>61.4</v>
      </c>
      <c r="L37" s="24">
        <f t="shared" si="1"/>
        <v>21.49</v>
      </c>
      <c r="M37" s="24">
        <v>13.9</v>
      </c>
      <c r="N37" s="24">
        <v>32</v>
      </c>
      <c r="O37" s="24">
        <f t="shared" si="2"/>
        <v>67.39</v>
      </c>
      <c r="P37" s="24">
        <f t="shared" si="3"/>
        <v>33.695</v>
      </c>
      <c r="Q37" s="16">
        <f t="shared" si="4"/>
        <v>54.445</v>
      </c>
      <c r="R37" s="13">
        <f>RANK(Q37,Q$35:Q$39)</f>
        <v>3</v>
      </c>
      <c r="S37" s="13"/>
      <c r="T37" s="15"/>
    </row>
    <row r="38" spans="1:20" ht="19.5" customHeight="1">
      <c r="A38" s="1">
        <v>31</v>
      </c>
      <c r="B38" s="44" t="s">
        <v>402</v>
      </c>
      <c r="C38" s="45" t="s">
        <v>411</v>
      </c>
      <c r="D38" s="7" t="s">
        <v>403</v>
      </c>
      <c r="E38" s="7" t="s">
        <v>412</v>
      </c>
      <c r="F38" s="2" t="s">
        <v>29</v>
      </c>
      <c r="G38" s="7" t="s">
        <v>413</v>
      </c>
      <c r="H38" s="7">
        <v>98.5</v>
      </c>
      <c r="I38" s="7">
        <v>1</v>
      </c>
      <c r="J38" s="24">
        <f t="shared" si="0"/>
        <v>24.625</v>
      </c>
      <c r="K38" s="24">
        <v>77.1</v>
      </c>
      <c r="L38" s="24">
        <f t="shared" si="1"/>
        <v>26.984999999999996</v>
      </c>
      <c r="M38" s="24">
        <v>16.52</v>
      </c>
      <c r="N38" s="24">
        <v>0</v>
      </c>
      <c r="O38" s="24">
        <f t="shared" si="2"/>
        <v>43.504999999999995</v>
      </c>
      <c r="P38" s="24">
        <f t="shared" si="3"/>
        <v>21.752499999999998</v>
      </c>
      <c r="Q38" s="16">
        <f t="shared" si="4"/>
        <v>46.3775</v>
      </c>
      <c r="R38" s="13">
        <f>RANK(Q38,Q$35:Q$39)</f>
        <v>4</v>
      </c>
      <c r="S38" s="13"/>
      <c r="T38" s="15"/>
    </row>
    <row r="39" spans="1:20" ht="19.5" customHeight="1">
      <c r="A39" s="1">
        <v>32</v>
      </c>
      <c r="B39" s="44" t="s">
        <v>361</v>
      </c>
      <c r="C39" s="45" t="s">
        <v>360</v>
      </c>
      <c r="D39" s="7" t="s">
        <v>403</v>
      </c>
      <c r="E39" s="7" t="s">
        <v>414</v>
      </c>
      <c r="F39" s="2" t="s">
        <v>29</v>
      </c>
      <c r="G39" s="7" t="s">
        <v>415</v>
      </c>
      <c r="H39" s="7">
        <v>84.5</v>
      </c>
      <c r="I39" s="7">
        <v>2</v>
      </c>
      <c r="J39" s="24">
        <f t="shared" si="0"/>
        <v>21.125</v>
      </c>
      <c r="K39" s="24"/>
      <c r="L39" s="24"/>
      <c r="M39" s="24"/>
      <c r="N39" s="24"/>
      <c r="O39" s="24"/>
      <c r="P39" s="24"/>
      <c r="Q39" s="16">
        <f t="shared" si="4"/>
        <v>21.125</v>
      </c>
      <c r="R39" s="13">
        <f>RANK(Q39,Q$35:Q$39)</f>
        <v>5</v>
      </c>
      <c r="S39" s="13"/>
      <c r="T39" s="15" t="s">
        <v>160</v>
      </c>
    </row>
    <row r="40" spans="1:20" ht="19.5" customHeight="1">
      <c r="A40" s="1">
        <v>36</v>
      </c>
      <c r="B40" s="44" t="s">
        <v>395</v>
      </c>
      <c r="C40" s="45" t="s">
        <v>376</v>
      </c>
      <c r="D40" s="3" t="s">
        <v>416</v>
      </c>
      <c r="E40" s="2" t="s">
        <v>417</v>
      </c>
      <c r="F40" s="2" t="s">
        <v>29</v>
      </c>
      <c r="G40" s="3">
        <v>136210103911</v>
      </c>
      <c r="H40" s="2">
        <v>121.5</v>
      </c>
      <c r="I40" s="2">
        <v>1</v>
      </c>
      <c r="J40" s="24">
        <f t="shared" si="0"/>
        <v>30.375</v>
      </c>
      <c r="K40" s="24">
        <v>85.2</v>
      </c>
      <c r="L40" s="24">
        <f>K40*0.35</f>
        <v>29.82</v>
      </c>
      <c r="M40" s="24">
        <v>11.17</v>
      </c>
      <c r="N40" s="24">
        <v>39.2</v>
      </c>
      <c r="O40" s="24">
        <f>L40+M40+N40</f>
        <v>80.19</v>
      </c>
      <c r="P40" s="24">
        <f>O40/2</f>
        <v>40.095</v>
      </c>
      <c r="Q40" s="16">
        <f t="shared" si="4"/>
        <v>70.47</v>
      </c>
      <c r="R40" s="13">
        <f>RANK(Q40,Q$40:Q$42)</f>
        <v>1</v>
      </c>
      <c r="S40" s="13"/>
      <c r="T40" s="15"/>
    </row>
    <row r="41" spans="1:20" ht="19.5" customHeight="1">
      <c r="A41" s="1">
        <v>37</v>
      </c>
      <c r="B41" s="44" t="s">
        <v>411</v>
      </c>
      <c r="C41" s="45" t="s">
        <v>406</v>
      </c>
      <c r="D41" s="3" t="s">
        <v>416</v>
      </c>
      <c r="E41" s="2" t="s">
        <v>418</v>
      </c>
      <c r="F41" s="2" t="s">
        <v>29</v>
      </c>
      <c r="G41" s="3">
        <v>136210103905</v>
      </c>
      <c r="H41" s="2">
        <v>99</v>
      </c>
      <c r="I41" s="2">
        <v>2</v>
      </c>
      <c r="J41" s="24">
        <f t="shared" si="0"/>
        <v>24.75</v>
      </c>
      <c r="K41" s="24">
        <v>72.38</v>
      </c>
      <c r="L41" s="24">
        <f>K41*0.35</f>
        <v>25.333</v>
      </c>
      <c r="M41" s="24">
        <v>8.58</v>
      </c>
      <c r="N41" s="24">
        <v>35.76</v>
      </c>
      <c r="O41" s="24">
        <f>L41+M41+N41</f>
        <v>69.673</v>
      </c>
      <c r="P41" s="24">
        <f>O41/2</f>
        <v>34.8365</v>
      </c>
      <c r="Q41" s="16">
        <f t="shared" si="4"/>
        <v>59.5865</v>
      </c>
      <c r="R41" s="13">
        <f>RANK(Q41,Q$40:Q$42)</f>
        <v>2</v>
      </c>
      <c r="S41" s="13"/>
      <c r="T41" s="15"/>
    </row>
    <row r="42" spans="1:20" ht="19.5" customHeight="1">
      <c r="A42" s="1">
        <v>38</v>
      </c>
      <c r="B42" s="44" t="s">
        <v>397</v>
      </c>
      <c r="C42" s="45" t="s">
        <v>343</v>
      </c>
      <c r="D42" s="3" t="s">
        <v>416</v>
      </c>
      <c r="E42" s="2" t="s">
        <v>419</v>
      </c>
      <c r="F42" s="2" t="s">
        <v>30</v>
      </c>
      <c r="G42" s="3">
        <v>136210103810</v>
      </c>
      <c r="H42" s="2">
        <v>88</v>
      </c>
      <c r="I42" s="2">
        <v>3</v>
      </c>
      <c r="J42" s="24">
        <f t="shared" si="0"/>
        <v>22</v>
      </c>
      <c r="K42" s="24">
        <v>72.66</v>
      </c>
      <c r="L42" s="24">
        <f>K42*0.35</f>
        <v>25.430999999999997</v>
      </c>
      <c r="M42" s="24">
        <v>13.6</v>
      </c>
      <c r="N42" s="24">
        <v>35.52</v>
      </c>
      <c r="O42" s="24">
        <f>L42+M42+N42</f>
        <v>74.551</v>
      </c>
      <c r="P42" s="24">
        <f>O42/2</f>
        <v>37.2755</v>
      </c>
      <c r="Q42" s="16">
        <f t="shared" si="4"/>
        <v>59.2755</v>
      </c>
      <c r="R42" s="13">
        <f>RANK(Q42,Q$40:Q$42)</f>
        <v>3</v>
      </c>
      <c r="S42" s="13"/>
      <c r="T42" s="15"/>
    </row>
  </sheetData>
  <mergeCells count="20">
    <mergeCell ref="B2:B4"/>
    <mergeCell ref="Q2:Q4"/>
    <mergeCell ref="R2:R4"/>
    <mergeCell ref="H3:H4"/>
    <mergeCell ref="I3:I4"/>
    <mergeCell ref="J3:J4"/>
    <mergeCell ref="F2:F4"/>
    <mergeCell ref="C2:C4"/>
    <mergeCell ref="D2:D4"/>
    <mergeCell ref="E2:E4"/>
    <mergeCell ref="G2:G4"/>
    <mergeCell ref="A1:T1"/>
    <mergeCell ref="H2:J2"/>
    <mergeCell ref="T2:T4"/>
    <mergeCell ref="S2:S3"/>
    <mergeCell ref="K2:P2"/>
    <mergeCell ref="O3:O4"/>
    <mergeCell ref="P3:P4"/>
    <mergeCell ref="K3:L3"/>
    <mergeCell ref="A2:A4"/>
  </mergeCells>
  <printOptions horizontalCentered="1"/>
  <pageMargins left="0.35433070866141736" right="0.35433070866141736" top="0.7874015748031497" bottom="0.7874015748031497" header="0.5118110236220472" footer="0.5118110236220472"/>
  <pageSetup horizontalDpi="200" verticalDpi="2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7"/>
  <sheetViews>
    <sheetView zoomScale="130" zoomScaleNormal="130" workbookViewId="0" topLeftCell="A1">
      <pane xSplit="6" ySplit="4" topLeftCell="G44" activePane="bottomRight" state="frozen"/>
      <selection pane="topLeft" activeCell="A1" sqref="A1"/>
      <selection pane="topRight" activeCell="G1" sqref="G1"/>
      <selection pane="bottomLeft" activeCell="A5" sqref="A5"/>
      <selection pane="bottomRight" activeCell="L49" sqref="L49"/>
    </sheetView>
  </sheetViews>
  <sheetFormatPr defaultColWidth="9.00390625" defaultRowHeight="14.25"/>
  <cols>
    <col min="1" max="1" width="3.625" style="10" customWidth="1"/>
    <col min="2" max="2" width="3.625" style="10" hidden="1" customWidth="1"/>
    <col min="3" max="3" width="4.125" style="10" hidden="1" customWidth="1"/>
    <col min="4" max="4" width="10.00390625" style="10" customWidth="1"/>
    <col min="5" max="5" width="8.125" style="10" customWidth="1"/>
    <col min="6" max="6" width="5.125" style="10" customWidth="1"/>
    <col min="7" max="7" width="11.50390625" style="17" customWidth="1"/>
    <col min="8" max="8" width="7.00390625" style="10" customWidth="1"/>
    <col min="9" max="9" width="7.00390625" style="10" hidden="1" customWidth="1"/>
    <col min="10" max="10" width="6.875" style="19" customWidth="1"/>
    <col min="11" max="11" width="6.50390625" style="60" customWidth="1"/>
    <col min="12" max="12" width="6.125" style="60" customWidth="1"/>
    <col min="13" max="13" width="5.00390625" style="60" hidden="1" customWidth="1"/>
    <col min="14" max="14" width="6.375" style="60" customWidth="1"/>
    <col min="15" max="15" width="6.625" style="60" customWidth="1"/>
    <col min="16" max="16" width="5.875" style="60" hidden="1" customWidth="1"/>
    <col min="17" max="17" width="7.25390625" style="60" hidden="1" customWidth="1"/>
    <col min="18" max="18" width="5.875" style="60" customWidth="1"/>
    <col min="19" max="19" width="5.75390625" style="60" customWidth="1"/>
    <col min="20" max="20" width="6.625" style="60" customWidth="1"/>
    <col min="21" max="21" width="6.875" style="60" customWidth="1"/>
    <col min="22" max="22" width="6.625" style="17" customWidth="1"/>
    <col min="23" max="23" width="6.50390625" style="19" customWidth="1"/>
    <col min="24" max="24" width="8.125" style="17" customWidth="1"/>
    <col min="25" max="25" width="4.25390625" style="17" customWidth="1"/>
    <col min="26" max="26" width="4.25390625" style="17" hidden="1" customWidth="1"/>
    <col min="27" max="27" width="5.125" style="23" customWidth="1"/>
    <col min="28" max="16384" width="9.00390625" style="10" customWidth="1"/>
  </cols>
  <sheetData>
    <row r="1" spans="1:27" s="9" customFormat="1" ht="30" customHeight="1">
      <c r="A1" s="88" t="s">
        <v>531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ht="15" customHeight="1">
      <c r="A2" s="95" t="s">
        <v>420</v>
      </c>
      <c r="B2" s="95" t="s">
        <v>422</v>
      </c>
      <c r="C2" s="95" t="s">
        <v>421</v>
      </c>
      <c r="D2" s="95" t="s">
        <v>423</v>
      </c>
      <c r="E2" s="95" t="s">
        <v>47</v>
      </c>
      <c r="F2" s="95" t="s">
        <v>424</v>
      </c>
      <c r="G2" s="103" t="s">
        <v>48</v>
      </c>
      <c r="H2" s="89" t="s">
        <v>425</v>
      </c>
      <c r="I2" s="90"/>
      <c r="J2" s="91"/>
      <c r="K2" s="100" t="s">
        <v>426</v>
      </c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2"/>
      <c r="X2" s="103" t="s">
        <v>427</v>
      </c>
      <c r="Y2" s="103" t="s">
        <v>428</v>
      </c>
      <c r="Z2" s="103" t="s">
        <v>429</v>
      </c>
      <c r="AA2" s="106" t="s">
        <v>430</v>
      </c>
    </row>
    <row r="3" spans="1:27" ht="12.75" customHeight="1">
      <c r="A3" s="97"/>
      <c r="B3" s="97"/>
      <c r="C3" s="97"/>
      <c r="D3" s="97"/>
      <c r="E3" s="97"/>
      <c r="F3" s="97"/>
      <c r="G3" s="104"/>
      <c r="H3" s="95" t="s">
        <v>431</v>
      </c>
      <c r="I3" s="95" t="s">
        <v>428</v>
      </c>
      <c r="J3" s="98" t="s">
        <v>432</v>
      </c>
      <c r="K3" s="92" t="s">
        <v>433</v>
      </c>
      <c r="L3" s="93"/>
      <c r="M3" s="94" t="s">
        <v>434</v>
      </c>
      <c r="N3" s="92"/>
      <c r="O3" s="93"/>
      <c r="P3" s="92" t="s">
        <v>435</v>
      </c>
      <c r="Q3" s="92"/>
      <c r="R3" s="92"/>
      <c r="S3" s="93"/>
      <c r="T3" s="94" t="s">
        <v>436</v>
      </c>
      <c r="U3" s="93"/>
      <c r="V3" s="103" t="s">
        <v>437</v>
      </c>
      <c r="W3" s="98" t="s">
        <v>432</v>
      </c>
      <c r="X3" s="104"/>
      <c r="Y3" s="104"/>
      <c r="Z3" s="104"/>
      <c r="AA3" s="107"/>
    </row>
    <row r="4" spans="1:27" ht="22.5" customHeight="1">
      <c r="A4" s="96"/>
      <c r="B4" s="96"/>
      <c r="C4" s="96"/>
      <c r="D4" s="96"/>
      <c r="E4" s="96"/>
      <c r="F4" s="96"/>
      <c r="G4" s="105"/>
      <c r="H4" s="96"/>
      <c r="I4" s="96"/>
      <c r="J4" s="99"/>
      <c r="K4" s="46" t="s">
        <v>332</v>
      </c>
      <c r="L4" s="46" t="s">
        <v>432</v>
      </c>
      <c r="M4" s="47" t="s">
        <v>438</v>
      </c>
      <c r="N4" s="47" t="s">
        <v>332</v>
      </c>
      <c r="O4" s="47" t="s">
        <v>432</v>
      </c>
      <c r="P4" s="47" t="s">
        <v>438</v>
      </c>
      <c r="Q4" s="47" t="s">
        <v>439</v>
      </c>
      <c r="R4" s="47" t="s">
        <v>332</v>
      </c>
      <c r="S4" s="47" t="s">
        <v>432</v>
      </c>
      <c r="T4" s="47" t="s">
        <v>332</v>
      </c>
      <c r="U4" s="47" t="s">
        <v>432</v>
      </c>
      <c r="V4" s="105"/>
      <c r="W4" s="99"/>
      <c r="X4" s="105"/>
      <c r="Y4" s="105"/>
      <c r="Z4" s="105"/>
      <c r="AA4" s="108"/>
    </row>
    <row r="5" spans="1:27" ht="18" customHeight="1">
      <c r="A5" s="48">
        <v>2</v>
      </c>
      <c r="B5" s="48">
        <v>21</v>
      </c>
      <c r="C5" s="49">
        <v>21</v>
      </c>
      <c r="D5" s="50" t="s">
        <v>440</v>
      </c>
      <c r="E5" s="48" t="s">
        <v>441</v>
      </c>
      <c r="F5" s="48" t="s">
        <v>29</v>
      </c>
      <c r="G5" s="50">
        <v>136211103701</v>
      </c>
      <c r="H5" s="48">
        <v>108</v>
      </c>
      <c r="I5" s="48">
        <v>4</v>
      </c>
      <c r="J5" s="51">
        <f aca="true" t="shared" si="0" ref="J5:J47">H5/4</f>
        <v>27</v>
      </c>
      <c r="K5" s="51">
        <v>78.6</v>
      </c>
      <c r="L5" s="51">
        <f aca="true" t="shared" si="1" ref="L5:L47">K5*0.4</f>
        <v>31.439999999999998</v>
      </c>
      <c r="M5" s="51">
        <v>15.47</v>
      </c>
      <c r="N5" s="51">
        <v>9.93</v>
      </c>
      <c r="O5" s="51">
        <f aca="true" t="shared" si="2" ref="O5:O47">(N5/15)*20</f>
        <v>13.24</v>
      </c>
      <c r="P5" s="51" t="s">
        <v>442</v>
      </c>
      <c r="Q5" s="51">
        <v>203.87</v>
      </c>
      <c r="R5" s="51">
        <v>5.7</v>
      </c>
      <c r="S5" s="51">
        <f>(R5/15)*20</f>
        <v>7.6</v>
      </c>
      <c r="T5" s="51">
        <v>14.3</v>
      </c>
      <c r="U5" s="51">
        <f aca="true" t="shared" si="3" ref="U5:U47">(T5/15)*20</f>
        <v>19.066666666666666</v>
      </c>
      <c r="V5" s="51">
        <f aca="true" t="shared" si="4" ref="V5:V47">L5+O5+S5+U5</f>
        <v>71.34666666666666</v>
      </c>
      <c r="W5" s="51">
        <f aca="true" t="shared" si="5" ref="W5:W47">V5/2</f>
        <v>35.67333333333333</v>
      </c>
      <c r="X5" s="52">
        <f aca="true" t="shared" si="6" ref="X5:X47">J5+W5</f>
        <v>62.67333333333333</v>
      </c>
      <c r="Y5" s="53">
        <f>RANK(X5,X$5:X$9)</f>
        <v>1</v>
      </c>
      <c r="Z5" s="49"/>
      <c r="AA5" s="48"/>
    </row>
    <row r="6" spans="1:27" ht="18" customHeight="1">
      <c r="A6" s="48">
        <v>1</v>
      </c>
      <c r="B6" s="48">
        <v>15</v>
      </c>
      <c r="C6" s="49">
        <v>31</v>
      </c>
      <c r="D6" s="50" t="s">
        <v>440</v>
      </c>
      <c r="E6" s="48" t="s">
        <v>443</v>
      </c>
      <c r="F6" s="48" t="s">
        <v>29</v>
      </c>
      <c r="G6" s="50">
        <v>136012102917</v>
      </c>
      <c r="H6" s="48">
        <v>114</v>
      </c>
      <c r="I6" s="48">
        <v>1</v>
      </c>
      <c r="J6" s="51">
        <f t="shared" si="0"/>
        <v>28.5</v>
      </c>
      <c r="K6" s="51">
        <v>75.6</v>
      </c>
      <c r="L6" s="51">
        <f t="shared" si="1"/>
        <v>30.24</v>
      </c>
      <c r="M6" s="51">
        <v>16.12</v>
      </c>
      <c r="N6" s="51">
        <v>8.63</v>
      </c>
      <c r="O6" s="51">
        <f t="shared" si="2"/>
        <v>11.506666666666668</v>
      </c>
      <c r="P6" s="51" t="s">
        <v>444</v>
      </c>
      <c r="Q6" s="51">
        <v>192.57</v>
      </c>
      <c r="R6" s="51">
        <v>7.35</v>
      </c>
      <c r="S6" s="51">
        <f>(R6/15)*20</f>
        <v>9.8</v>
      </c>
      <c r="T6" s="51">
        <v>3.6</v>
      </c>
      <c r="U6" s="51">
        <f t="shared" si="3"/>
        <v>4.800000000000001</v>
      </c>
      <c r="V6" s="51">
        <f t="shared" si="4"/>
        <v>56.346666666666664</v>
      </c>
      <c r="W6" s="51">
        <f t="shared" si="5"/>
        <v>28.173333333333332</v>
      </c>
      <c r="X6" s="52">
        <f t="shared" si="6"/>
        <v>56.67333333333333</v>
      </c>
      <c r="Y6" s="53">
        <f>RANK(X6,X$5:X$9)</f>
        <v>2</v>
      </c>
      <c r="Z6" s="49"/>
      <c r="AA6" s="48"/>
    </row>
    <row r="7" spans="1:27" ht="18" customHeight="1">
      <c r="A7" s="48">
        <v>4</v>
      </c>
      <c r="B7" s="48">
        <v>3</v>
      </c>
      <c r="C7" s="49">
        <v>3</v>
      </c>
      <c r="D7" s="50" t="s">
        <v>440</v>
      </c>
      <c r="E7" s="48" t="s">
        <v>445</v>
      </c>
      <c r="F7" s="48" t="s">
        <v>30</v>
      </c>
      <c r="G7" s="50">
        <v>136211103712</v>
      </c>
      <c r="H7" s="48">
        <v>77</v>
      </c>
      <c r="I7" s="48">
        <v>8</v>
      </c>
      <c r="J7" s="51">
        <f t="shared" si="0"/>
        <v>19.25</v>
      </c>
      <c r="K7" s="51">
        <v>75</v>
      </c>
      <c r="L7" s="51">
        <f t="shared" si="1"/>
        <v>30</v>
      </c>
      <c r="M7" s="51">
        <v>13.2</v>
      </c>
      <c r="N7" s="51">
        <v>7.41</v>
      </c>
      <c r="O7" s="51">
        <f t="shared" si="2"/>
        <v>9.879999999999999</v>
      </c>
      <c r="P7" s="51" t="s">
        <v>446</v>
      </c>
      <c r="Q7" s="51">
        <v>158.84</v>
      </c>
      <c r="R7" s="51">
        <v>7.2</v>
      </c>
      <c r="S7" s="51">
        <f>(R7/15)*20</f>
        <v>9.600000000000001</v>
      </c>
      <c r="T7" s="51">
        <v>12.8</v>
      </c>
      <c r="U7" s="51">
        <f t="shared" si="3"/>
        <v>17.066666666666666</v>
      </c>
      <c r="V7" s="51">
        <f t="shared" si="4"/>
        <v>66.54666666666667</v>
      </c>
      <c r="W7" s="51">
        <f t="shared" si="5"/>
        <v>33.27333333333333</v>
      </c>
      <c r="X7" s="52">
        <f t="shared" si="6"/>
        <v>52.52333333333333</v>
      </c>
      <c r="Y7" s="53">
        <f>RANK(X7,X$5:X$9)</f>
        <v>3</v>
      </c>
      <c r="Z7" s="49"/>
      <c r="AA7" s="48" t="s">
        <v>11</v>
      </c>
    </row>
    <row r="8" spans="1:27" ht="18" customHeight="1">
      <c r="A8" s="48">
        <v>3</v>
      </c>
      <c r="B8" s="48">
        <v>35</v>
      </c>
      <c r="C8" s="49">
        <v>26</v>
      </c>
      <c r="D8" s="50" t="s">
        <v>440</v>
      </c>
      <c r="E8" s="48" t="s">
        <v>447</v>
      </c>
      <c r="F8" s="48" t="s">
        <v>30</v>
      </c>
      <c r="G8" s="50">
        <v>136211103724</v>
      </c>
      <c r="H8" s="48">
        <v>92</v>
      </c>
      <c r="I8" s="48">
        <v>7</v>
      </c>
      <c r="J8" s="51">
        <f t="shared" si="0"/>
        <v>23</v>
      </c>
      <c r="K8" s="51">
        <v>72.4</v>
      </c>
      <c r="L8" s="51">
        <f t="shared" si="1"/>
        <v>28.960000000000004</v>
      </c>
      <c r="M8" s="51">
        <v>12.58</v>
      </c>
      <c r="N8" s="51">
        <v>9.8</v>
      </c>
      <c r="O8" s="51">
        <f t="shared" si="2"/>
        <v>13.066666666666668</v>
      </c>
      <c r="P8" s="51"/>
      <c r="Q8" s="51"/>
      <c r="R8" s="51" t="s">
        <v>448</v>
      </c>
      <c r="S8" s="51"/>
      <c r="T8" s="51">
        <v>9.8</v>
      </c>
      <c r="U8" s="51">
        <f t="shared" si="3"/>
        <v>13.066666666666668</v>
      </c>
      <c r="V8" s="51">
        <f t="shared" si="4"/>
        <v>55.09333333333334</v>
      </c>
      <c r="W8" s="51">
        <f t="shared" si="5"/>
        <v>27.54666666666667</v>
      </c>
      <c r="X8" s="52">
        <f t="shared" si="6"/>
        <v>50.54666666666667</v>
      </c>
      <c r="Y8" s="53">
        <f>RANK(X8,X$5:X$9)</f>
        <v>4</v>
      </c>
      <c r="Z8" s="49"/>
      <c r="AA8" s="48" t="s">
        <v>11</v>
      </c>
    </row>
    <row r="9" spans="1:27" ht="18" customHeight="1">
      <c r="A9" s="48">
        <v>5</v>
      </c>
      <c r="B9" s="48">
        <v>19</v>
      </c>
      <c r="C9" s="49">
        <v>34</v>
      </c>
      <c r="D9" s="50" t="s">
        <v>440</v>
      </c>
      <c r="E9" s="48" t="s">
        <v>449</v>
      </c>
      <c r="F9" s="48" t="s">
        <v>30</v>
      </c>
      <c r="G9" s="50">
        <v>136211103403</v>
      </c>
      <c r="H9" s="48">
        <v>66.5</v>
      </c>
      <c r="I9" s="48">
        <v>9</v>
      </c>
      <c r="J9" s="51">
        <f t="shared" si="0"/>
        <v>16.625</v>
      </c>
      <c r="K9" s="51">
        <v>68.8</v>
      </c>
      <c r="L9" s="51">
        <f t="shared" si="1"/>
        <v>27.52</v>
      </c>
      <c r="M9" s="51">
        <v>12.63</v>
      </c>
      <c r="N9" s="51">
        <v>9.4</v>
      </c>
      <c r="O9" s="51">
        <f t="shared" si="2"/>
        <v>12.533333333333335</v>
      </c>
      <c r="P9" s="51" t="s">
        <v>450</v>
      </c>
      <c r="Q9" s="51">
        <v>171.11</v>
      </c>
      <c r="R9" s="51">
        <v>4.65</v>
      </c>
      <c r="S9" s="51">
        <f aca="true" t="shared" si="7" ref="S9:S34">(R9/15)*20</f>
        <v>6.2</v>
      </c>
      <c r="T9" s="51">
        <v>11</v>
      </c>
      <c r="U9" s="51">
        <f t="shared" si="3"/>
        <v>14.666666666666666</v>
      </c>
      <c r="V9" s="51">
        <f t="shared" si="4"/>
        <v>60.92</v>
      </c>
      <c r="W9" s="51">
        <f t="shared" si="5"/>
        <v>30.46</v>
      </c>
      <c r="X9" s="52">
        <f t="shared" si="6"/>
        <v>47.085</v>
      </c>
      <c r="Y9" s="53">
        <f>RANK(X9,X$5:X$9)</f>
        <v>5</v>
      </c>
      <c r="Z9" s="49"/>
      <c r="AA9" s="48" t="s">
        <v>11</v>
      </c>
    </row>
    <row r="10" spans="1:27" ht="18" customHeight="1">
      <c r="A10" s="48">
        <v>6</v>
      </c>
      <c r="B10" s="48">
        <v>4</v>
      </c>
      <c r="C10" s="49">
        <v>10</v>
      </c>
      <c r="D10" s="54" t="s">
        <v>451</v>
      </c>
      <c r="E10" s="44" t="s">
        <v>452</v>
      </c>
      <c r="F10" s="44" t="s">
        <v>29</v>
      </c>
      <c r="G10" s="54">
        <v>136211101718</v>
      </c>
      <c r="H10" s="44">
        <v>131</v>
      </c>
      <c r="I10" s="44">
        <v>1</v>
      </c>
      <c r="J10" s="51">
        <f t="shared" si="0"/>
        <v>32.75</v>
      </c>
      <c r="K10" s="51">
        <v>83.2</v>
      </c>
      <c r="L10" s="51">
        <f t="shared" si="1"/>
        <v>33.28</v>
      </c>
      <c r="M10" s="51">
        <v>14.84</v>
      </c>
      <c r="N10" s="51">
        <v>11.06</v>
      </c>
      <c r="O10" s="51">
        <f t="shared" si="2"/>
        <v>14.746666666666668</v>
      </c>
      <c r="P10" s="51" t="s">
        <v>453</v>
      </c>
      <c r="Q10" s="51">
        <v>205.47</v>
      </c>
      <c r="R10" s="55">
        <v>5.4</v>
      </c>
      <c r="S10" s="51">
        <f t="shared" si="7"/>
        <v>7.200000000000001</v>
      </c>
      <c r="T10" s="51">
        <v>14.3</v>
      </c>
      <c r="U10" s="51">
        <f t="shared" si="3"/>
        <v>19.066666666666666</v>
      </c>
      <c r="V10" s="51">
        <f t="shared" si="4"/>
        <v>74.29333333333334</v>
      </c>
      <c r="W10" s="51">
        <f t="shared" si="5"/>
        <v>37.14666666666667</v>
      </c>
      <c r="X10" s="52">
        <f t="shared" si="6"/>
        <v>69.89666666666668</v>
      </c>
      <c r="Y10" s="53">
        <f aca="true" t="shared" si="8" ref="Y10:Y39">RANK(X10,X$10:X$39)</f>
        <v>1</v>
      </c>
      <c r="Z10" s="49"/>
      <c r="AA10" s="44"/>
    </row>
    <row r="11" spans="1:27" ht="18" customHeight="1">
      <c r="A11" s="48">
        <v>17</v>
      </c>
      <c r="B11" s="48">
        <v>30</v>
      </c>
      <c r="C11" s="49">
        <v>25</v>
      </c>
      <c r="D11" s="54" t="s">
        <v>451</v>
      </c>
      <c r="E11" s="44" t="s">
        <v>454</v>
      </c>
      <c r="F11" s="44" t="s">
        <v>28</v>
      </c>
      <c r="G11" s="54">
        <v>136211102814</v>
      </c>
      <c r="H11" s="44">
        <v>104</v>
      </c>
      <c r="I11" s="44">
        <v>12</v>
      </c>
      <c r="J11" s="51">
        <f t="shared" si="0"/>
        <v>26</v>
      </c>
      <c r="K11" s="51">
        <v>82.6</v>
      </c>
      <c r="L11" s="51">
        <f t="shared" si="1"/>
        <v>33.04</v>
      </c>
      <c r="M11" s="51">
        <v>11.99</v>
      </c>
      <c r="N11" s="51">
        <v>12.19</v>
      </c>
      <c r="O11" s="51">
        <f t="shared" si="2"/>
        <v>16.253333333333334</v>
      </c>
      <c r="P11" s="51" t="s">
        <v>455</v>
      </c>
      <c r="Q11" s="51">
        <v>143.96</v>
      </c>
      <c r="R11" s="51">
        <v>10.5</v>
      </c>
      <c r="S11" s="51">
        <f t="shared" si="7"/>
        <v>14</v>
      </c>
      <c r="T11" s="51">
        <v>14.3</v>
      </c>
      <c r="U11" s="51">
        <f t="shared" si="3"/>
        <v>19.066666666666666</v>
      </c>
      <c r="V11" s="51">
        <f t="shared" si="4"/>
        <v>82.36</v>
      </c>
      <c r="W11" s="51">
        <f t="shared" si="5"/>
        <v>41.18</v>
      </c>
      <c r="X11" s="52">
        <f t="shared" si="6"/>
        <v>67.18</v>
      </c>
      <c r="Y11" s="53">
        <f t="shared" si="8"/>
        <v>2</v>
      </c>
      <c r="Z11" s="49"/>
      <c r="AA11" s="44"/>
    </row>
    <row r="12" spans="1:27" ht="18" customHeight="1">
      <c r="A12" s="48">
        <v>13</v>
      </c>
      <c r="B12" s="48">
        <v>8</v>
      </c>
      <c r="C12" s="49">
        <v>42</v>
      </c>
      <c r="D12" s="54" t="s">
        <v>451</v>
      </c>
      <c r="E12" s="44" t="s">
        <v>456</v>
      </c>
      <c r="F12" s="44" t="s">
        <v>29</v>
      </c>
      <c r="G12" s="54">
        <v>136211102704</v>
      </c>
      <c r="H12" s="44">
        <v>107</v>
      </c>
      <c r="I12" s="44">
        <v>8</v>
      </c>
      <c r="J12" s="51">
        <f t="shared" si="0"/>
        <v>26.75</v>
      </c>
      <c r="K12" s="51">
        <v>77.4</v>
      </c>
      <c r="L12" s="51">
        <f t="shared" si="1"/>
        <v>30.960000000000004</v>
      </c>
      <c r="M12" s="51">
        <v>14.89</v>
      </c>
      <c r="N12" s="51">
        <v>11.06</v>
      </c>
      <c r="O12" s="51">
        <f t="shared" si="2"/>
        <v>14.746666666666668</v>
      </c>
      <c r="P12" s="51" t="s">
        <v>457</v>
      </c>
      <c r="Q12" s="51">
        <v>174.88</v>
      </c>
      <c r="R12" s="51">
        <v>10.2</v>
      </c>
      <c r="S12" s="51">
        <f t="shared" si="7"/>
        <v>13.599999999999998</v>
      </c>
      <c r="T12" s="51">
        <v>14.5</v>
      </c>
      <c r="U12" s="51">
        <f t="shared" si="3"/>
        <v>19.333333333333332</v>
      </c>
      <c r="V12" s="51">
        <f t="shared" si="4"/>
        <v>78.64</v>
      </c>
      <c r="W12" s="51">
        <f t="shared" si="5"/>
        <v>39.32</v>
      </c>
      <c r="X12" s="52">
        <f t="shared" si="6"/>
        <v>66.07</v>
      </c>
      <c r="Y12" s="53">
        <f t="shared" si="8"/>
        <v>3</v>
      </c>
      <c r="Z12" s="49"/>
      <c r="AA12" s="44"/>
    </row>
    <row r="13" spans="1:27" ht="18" customHeight="1">
      <c r="A13" s="48">
        <v>9</v>
      </c>
      <c r="B13" s="48">
        <v>41</v>
      </c>
      <c r="C13" s="49">
        <v>11</v>
      </c>
      <c r="D13" s="54" t="s">
        <v>451</v>
      </c>
      <c r="E13" s="44" t="s">
        <v>458</v>
      </c>
      <c r="F13" s="44" t="s">
        <v>29</v>
      </c>
      <c r="G13" s="54">
        <v>136012101928</v>
      </c>
      <c r="H13" s="44">
        <v>114.5</v>
      </c>
      <c r="I13" s="44">
        <v>4</v>
      </c>
      <c r="J13" s="51">
        <f t="shared" si="0"/>
        <v>28.625</v>
      </c>
      <c r="K13" s="51">
        <v>77</v>
      </c>
      <c r="L13" s="51">
        <f t="shared" si="1"/>
        <v>30.8</v>
      </c>
      <c r="M13" s="51">
        <v>15.15</v>
      </c>
      <c r="N13" s="51">
        <v>10.5</v>
      </c>
      <c r="O13" s="51">
        <f t="shared" si="2"/>
        <v>14</v>
      </c>
      <c r="P13" s="51" t="s">
        <v>459</v>
      </c>
      <c r="Q13" s="51">
        <v>188.02</v>
      </c>
      <c r="R13" s="51">
        <v>8.1</v>
      </c>
      <c r="S13" s="51">
        <f t="shared" si="7"/>
        <v>10.799999999999999</v>
      </c>
      <c r="T13" s="51">
        <v>14.3</v>
      </c>
      <c r="U13" s="51">
        <f t="shared" si="3"/>
        <v>19.066666666666666</v>
      </c>
      <c r="V13" s="51">
        <f t="shared" si="4"/>
        <v>74.66666666666666</v>
      </c>
      <c r="W13" s="51">
        <f t="shared" si="5"/>
        <v>37.33333333333333</v>
      </c>
      <c r="X13" s="52">
        <f t="shared" si="6"/>
        <v>65.95833333333333</v>
      </c>
      <c r="Y13" s="53">
        <f t="shared" si="8"/>
        <v>4</v>
      </c>
      <c r="Z13" s="49"/>
      <c r="AA13" s="44"/>
    </row>
    <row r="14" spans="1:27" ht="18" customHeight="1">
      <c r="A14" s="48">
        <v>11</v>
      </c>
      <c r="B14" s="48">
        <v>11</v>
      </c>
      <c r="C14" s="49">
        <v>15</v>
      </c>
      <c r="D14" s="54" t="s">
        <v>451</v>
      </c>
      <c r="E14" s="44" t="s">
        <v>460</v>
      </c>
      <c r="F14" s="44" t="s">
        <v>28</v>
      </c>
      <c r="G14" s="54">
        <v>136211102706</v>
      </c>
      <c r="H14" s="44">
        <v>113</v>
      </c>
      <c r="I14" s="44">
        <v>6</v>
      </c>
      <c r="J14" s="51">
        <f t="shared" si="0"/>
        <v>28.25</v>
      </c>
      <c r="K14" s="51">
        <v>69.2</v>
      </c>
      <c r="L14" s="51">
        <f t="shared" si="1"/>
        <v>27.680000000000003</v>
      </c>
      <c r="M14" s="51">
        <v>12.21</v>
      </c>
      <c r="N14" s="51">
        <v>11</v>
      </c>
      <c r="O14" s="51">
        <f t="shared" si="2"/>
        <v>14.666666666666666</v>
      </c>
      <c r="P14" s="51" t="s">
        <v>461</v>
      </c>
      <c r="Q14" s="51">
        <v>143.17</v>
      </c>
      <c r="R14" s="51">
        <v>10.65</v>
      </c>
      <c r="S14" s="51">
        <f t="shared" si="7"/>
        <v>14.200000000000001</v>
      </c>
      <c r="T14" s="51">
        <v>14</v>
      </c>
      <c r="U14" s="51">
        <f t="shared" si="3"/>
        <v>18.666666666666668</v>
      </c>
      <c r="V14" s="51">
        <f t="shared" si="4"/>
        <v>75.21333333333334</v>
      </c>
      <c r="W14" s="51">
        <f t="shared" si="5"/>
        <v>37.60666666666667</v>
      </c>
      <c r="X14" s="52">
        <f t="shared" si="6"/>
        <v>65.85666666666667</v>
      </c>
      <c r="Y14" s="53">
        <f t="shared" si="8"/>
        <v>5</v>
      </c>
      <c r="Z14" s="49"/>
      <c r="AA14" s="44"/>
    </row>
    <row r="15" spans="1:27" ht="18" customHeight="1">
      <c r="A15" s="48">
        <v>8</v>
      </c>
      <c r="B15" s="48">
        <v>2</v>
      </c>
      <c r="C15" s="49">
        <v>35</v>
      </c>
      <c r="D15" s="54" t="s">
        <v>451</v>
      </c>
      <c r="E15" s="44" t="s">
        <v>462</v>
      </c>
      <c r="F15" s="44" t="s">
        <v>28</v>
      </c>
      <c r="G15" s="54">
        <v>136211102117</v>
      </c>
      <c r="H15" s="44">
        <v>115</v>
      </c>
      <c r="I15" s="44">
        <v>3</v>
      </c>
      <c r="J15" s="51">
        <f t="shared" si="0"/>
        <v>28.75</v>
      </c>
      <c r="K15" s="51">
        <v>75</v>
      </c>
      <c r="L15" s="51">
        <f t="shared" si="1"/>
        <v>30</v>
      </c>
      <c r="M15" s="51">
        <v>12.17</v>
      </c>
      <c r="N15" s="51">
        <v>11.39</v>
      </c>
      <c r="O15" s="51">
        <f t="shared" si="2"/>
        <v>15.186666666666667</v>
      </c>
      <c r="P15" s="51" t="s">
        <v>463</v>
      </c>
      <c r="Q15" s="51">
        <v>142.59</v>
      </c>
      <c r="R15" s="55">
        <v>10.65</v>
      </c>
      <c r="S15" s="51">
        <f t="shared" si="7"/>
        <v>14.200000000000001</v>
      </c>
      <c r="T15" s="51">
        <v>10.1</v>
      </c>
      <c r="U15" s="51">
        <f t="shared" si="3"/>
        <v>13.466666666666667</v>
      </c>
      <c r="V15" s="51">
        <f t="shared" si="4"/>
        <v>72.85333333333334</v>
      </c>
      <c r="W15" s="51">
        <f t="shared" si="5"/>
        <v>36.42666666666667</v>
      </c>
      <c r="X15" s="52">
        <f t="shared" si="6"/>
        <v>65.17666666666668</v>
      </c>
      <c r="Y15" s="53">
        <f t="shared" si="8"/>
        <v>6</v>
      </c>
      <c r="Z15" s="49"/>
      <c r="AA15" s="44"/>
    </row>
    <row r="16" spans="1:27" ht="18" customHeight="1">
      <c r="A16" s="48">
        <v>7</v>
      </c>
      <c r="B16" s="48">
        <v>5</v>
      </c>
      <c r="C16" s="49">
        <v>39</v>
      </c>
      <c r="D16" s="54" t="s">
        <v>451</v>
      </c>
      <c r="E16" s="44" t="s">
        <v>464</v>
      </c>
      <c r="F16" s="44" t="s">
        <v>28</v>
      </c>
      <c r="G16" s="54">
        <v>136211101530</v>
      </c>
      <c r="H16" s="44">
        <v>123.5</v>
      </c>
      <c r="I16" s="44">
        <v>2</v>
      </c>
      <c r="J16" s="51">
        <f t="shared" si="0"/>
        <v>30.875</v>
      </c>
      <c r="K16" s="51">
        <v>71.8</v>
      </c>
      <c r="L16" s="51">
        <f t="shared" si="1"/>
        <v>28.72</v>
      </c>
      <c r="M16" s="51">
        <v>13.1</v>
      </c>
      <c r="N16" s="51">
        <v>7.81</v>
      </c>
      <c r="O16" s="51">
        <f t="shared" si="2"/>
        <v>10.413333333333332</v>
      </c>
      <c r="P16" s="51" t="s">
        <v>465</v>
      </c>
      <c r="Q16" s="51">
        <v>153.59</v>
      </c>
      <c r="R16" s="51">
        <v>8.55</v>
      </c>
      <c r="S16" s="51">
        <f t="shared" si="7"/>
        <v>11.400000000000002</v>
      </c>
      <c r="T16" s="51">
        <v>13.4</v>
      </c>
      <c r="U16" s="51">
        <f t="shared" si="3"/>
        <v>17.866666666666667</v>
      </c>
      <c r="V16" s="51">
        <f t="shared" si="4"/>
        <v>68.4</v>
      </c>
      <c r="W16" s="51">
        <f t="shared" si="5"/>
        <v>34.2</v>
      </c>
      <c r="X16" s="52">
        <f t="shared" si="6"/>
        <v>65.075</v>
      </c>
      <c r="Y16" s="53">
        <f t="shared" si="8"/>
        <v>7</v>
      </c>
      <c r="Z16" s="49"/>
      <c r="AA16" s="44"/>
    </row>
    <row r="17" spans="1:27" ht="18" customHeight="1">
      <c r="A17" s="48">
        <v>16</v>
      </c>
      <c r="B17" s="48">
        <v>12</v>
      </c>
      <c r="C17" s="49">
        <v>27</v>
      </c>
      <c r="D17" s="54" t="s">
        <v>451</v>
      </c>
      <c r="E17" s="44" t="s">
        <v>466</v>
      </c>
      <c r="F17" s="44" t="s">
        <v>28</v>
      </c>
      <c r="G17" s="54">
        <v>136211102129</v>
      </c>
      <c r="H17" s="44">
        <v>104.5</v>
      </c>
      <c r="I17" s="44">
        <v>11</v>
      </c>
      <c r="J17" s="51">
        <f t="shared" si="0"/>
        <v>26.125</v>
      </c>
      <c r="K17" s="51">
        <v>70</v>
      </c>
      <c r="L17" s="51">
        <f t="shared" si="1"/>
        <v>28</v>
      </c>
      <c r="M17" s="51">
        <v>11.96</v>
      </c>
      <c r="N17" s="51">
        <v>12.19</v>
      </c>
      <c r="O17" s="51">
        <f t="shared" si="2"/>
        <v>16.253333333333334</v>
      </c>
      <c r="P17" s="51" t="s">
        <v>467</v>
      </c>
      <c r="Q17" s="51">
        <v>148.84</v>
      </c>
      <c r="R17" s="51">
        <v>9.45</v>
      </c>
      <c r="S17" s="51">
        <f t="shared" si="7"/>
        <v>12.6</v>
      </c>
      <c r="T17" s="51">
        <v>14</v>
      </c>
      <c r="U17" s="51">
        <f t="shared" si="3"/>
        <v>18.666666666666668</v>
      </c>
      <c r="V17" s="51">
        <f t="shared" si="4"/>
        <v>75.52</v>
      </c>
      <c r="W17" s="51">
        <f t="shared" si="5"/>
        <v>37.76</v>
      </c>
      <c r="X17" s="52">
        <f t="shared" si="6"/>
        <v>63.885</v>
      </c>
      <c r="Y17" s="53">
        <f t="shared" si="8"/>
        <v>8</v>
      </c>
      <c r="Z17" s="49"/>
      <c r="AA17" s="44"/>
    </row>
    <row r="18" spans="1:27" ht="18" customHeight="1">
      <c r="A18" s="48">
        <v>15</v>
      </c>
      <c r="B18" s="48">
        <v>27</v>
      </c>
      <c r="C18" s="49">
        <v>29</v>
      </c>
      <c r="D18" s="54" t="s">
        <v>451</v>
      </c>
      <c r="E18" s="44" t="s">
        <v>468</v>
      </c>
      <c r="F18" s="44" t="s">
        <v>29</v>
      </c>
      <c r="G18" s="54">
        <v>136211102426</v>
      </c>
      <c r="H18" s="44">
        <v>106.5</v>
      </c>
      <c r="I18" s="44">
        <v>9</v>
      </c>
      <c r="J18" s="51">
        <f t="shared" si="0"/>
        <v>26.625</v>
      </c>
      <c r="K18" s="51">
        <v>81</v>
      </c>
      <c r="L18" s="51">
        <f t="shared" si="1"/>
        <v>32.4</v>
      </c>
      <c r="M18" s="51">
        <v>15.52</v>
      </c>
      <c r="N18" s="51">
        <v>9.75</v>
      </c>
      <c r="O18" s="51">
        <f t="shared" si="2"/>
        <v>13</v>
      </c>
      <c r="P18" s="51" t="s">
        <v>469</v>
      </c>
      <c r="Q18" s="51">
        <v>184.66</v>
      </c>
      <c r="R18" s="51">
        <v>8.7</v>
      </c>
      <c r="S18" s="51">
        <f t="shared" si="7"/>
        <v>11.6</v>
      </c>
      <c r="T18" s="51">
        <v>12.6</v>
      </c>
      <c r="U18" s="51">
        <f t="shared" si="3"/>
        <v>16.8</v>
      </c>
      <c r="V18" s="51">
        <f t="shared" si="4"/>
        <v>73.8</v>
      </c>
      <c r="W18" s="51">
        <f t="shared" si="5"/>
        <v>36.9</v>
      </c>
      <c r="X18" s="52">
        <f t="shared" si="6"/>
        <v>63.525</v>
      </c>
      <c r="Y18" s="53">
        <f t="shared" si="8"/>
        <v>9</v>
      </c>
      <c r="Z18" s="49"/>
      <c r="AA18" s="44"/>
    </row>
    <row r="19" spans="1:27" ht="18" customHeight="1">
      <c r="A19" s="48">
        <v>20</v>
      </c>
      <c r="B19" s="48">
        <v>16</v>
      </c>
      <c r="C19" s="49">
        <v>18</v>
      </c>
      <c r="D19" s="54" t="s">
        <v>451</v>
      </c>
      <c r="E19" s="44" t="s">
        <v>470</v>
      </c>
      <c r="F19" s="44" t="s">
        <v>28</v>
      </c>
      <c r="G19" s="54">
        <v>136211102827</v>
      </c>
      <c r="H19" s="44">
        <v>101</v>
      </c>
      <c r="I19" s="44">
        <v>15</v>
      </c>
      <c r="J19" s="51">
        <f t="shared" si="0"/>
        <v>25.25</v>
      </c>
      <c r="K19" s="51">
        <v>73.2</v>
      </c>
      <c r="L19" s="51">
        <f t="shared" si="1"/>
        <v>29.28</v>
      </c>
      <c r="M19" s="51">
        <v>12.58</v>
      </c>
      <c r="N19" s="51">
        <v>9.8</v>
      </c>
      <c r="O19" s="51">
        <f t="shared" si="2"/>
        <v>13.066666666666668</v>
      </c>
      <c r="P19" s="51" t="s">
        <v>471</v>
      </c>
      <c r="Q19" s="51">
        <v>145.13</v>
      </c>
      <c r="R19" s="51">
        <v>10.2</v>
      </c>
      <c r="S19" s="51">
        <f t="shared" si="7"/>
        <v>13.599999999999998</v>
      </c>
      <c r="T19" s="51">
        <v>13</v>
      </c>
      <c r="U19" s="51">
        <f t="shared" si="3"/>
        <v>17.333333333333336</v>
      </c>
      <c r="V19" s="51">
        <f t="shared" si="4"/>
        <v>73.28</v>
      </c>
      <c r="W19" s="51">
        <f t="shared" si="5"/>
        <v>36.64</v>
      </c>
      <c r="X19" s="52">
        <f t="shared" si="6"/>
        <v>61.89</v>
      </c>
      <c r="Y19" s="53">
        <f t="shared" si="8"/>
        <v>10</v>
      </c>
      <c r="Z19" s="49"/>
      <c r="AA19" s="44"/>
    </row>
    <row r="20" spans="1:27" ht="18" customHeight="1">
      <c r="A20" s="48">
        <v>10</v>
      </c>
      <c r="B20" s="48">
        <v>6</v>
      </c>
      <c r="C20" s="49">
        <v>13</v>
      </c>
      <c r="D20" s="54" t="s">
        <v>451</v>
      </c>
      <c r="E20" s="44" t="s">
        <v>472</v>
      </c>
      <c r="F20" s="44" t="s">
        <v>29</v>
      </c>
      <c r="G20" s="54">
        <v>136211101919</v>
      </c>
      <c r="H20" s="44">
        <v>114.5</v>
      </c>
      <c r="I20" s="44">
        <v>4</v>
      </c>
      <c r="J20" s="51">
        <f t="shared" si="0"/>
        <v>28.625</v>
      </c>
      <c r="K20" s="51">
        <v>81.8</v>
      </c>
      <c r="L20" s="51">
        <f t="shared" si="1"/>
        <v>32.72</v>
      </c>
      <c r="M20" s="51">
        <v>16.67</v>
      </c>
      <c r="N20" s="51">
        <v>7.69</v>
      </c>
      <c r="O20" s="51">
        <f t="shared" si="2"/>
        <v>10.253333333333334</v>
      </c>
      <c r="P20" s="51" t="s">
        <v>473</v>
      </c>
      <c r="Q20" s="51">
        <v>209.91</v>
      </c>
      <c r="R20" s="51">
        <v>4.65</v>
      </c>
      <c r="S20" s="51">
        <f t="shared" si="7"/>
        <v>6.2</v>
      </c>
      <c r="T20" s="51">
        <v>12.4</v>
      </c>
      <c r="U20" s="51">
        <f t="shared" si="3"/>
        <v>16.53333333333333</v>
      </c>
      <c r="V20" s="51">
        <f t="shared" si="4"/>
        <v>65.70666666666666</v>
      </c>
      <c r="W20" s="51">
        <f t="shared" si="5"/>
        <v>32.85333333333333</v>
      </c>
      <c r="X20" s="52">
        <f t="shared" si="6"/>
        <v>61.47833333333333</v>
      </c>
      <c r="Y20" s="53">
        <f t="shared" si="8"/>
        <v>11</v>
      </c>
      <c r="Z20" s="49"/>
      <c r="AA20" s="44"/>
    </row>
    <row r="21" spans="1:27" ht="18" customHeight="1">
      <c r="A21" s="48">
        <v>21</v>
      </c>
      <c r="B21" s="48">
        <v>20</v>
      </c>
      <c r="C21" s="49">
        <v>43</v>
      </c>
      <c r="D21" s="54" t="s">
        <v>451</v>
      </c>
      <c r="E21" s="44" t="s">
        <v>474</v>
      </c>
      <c r="F21" s="44" t="s">
        <v>28</v>
      </c>
      <c r="G21" s="54">
        <v>136211102515</v>
      </c>
      <c r="H21" s="44">
        <v>97</v>
      </c>
      <c r="I21" s="44">
        <v>16</v>
      </c>
      <c r="J21" s="51">
        <f t="shared" si="0"/>
        <v>24.25</v>
      </c>
      <c r="K21" s="51">
        <v>82.4</v>
      </c>
      <c r="L21" s="51">
        <f t="shared" si="1"/>
        <v>32.96</v>
      </c>
      <c r="M21" s="51">
        <v>12.38</v>
      </c>
      <c r="N21" s="51">
        <v>10.6</v>
      </c>
      <c r="O21" s="51">
        <f t="shared" si="2"/>
        <v>14.133333333333333</v>
      </c>
      <c r="P21" s="51" t="s">
        <v>475</v>
      </c>
      <c r="Q21" s="51">
        <v>139.68</v>
      </c>
      <c r="R21" s="51">
        <v>11.4</v>
      </c>
      <c r="S21" s="51">
        <f t="shared" si="7"/>
        <v>15.2</v>
      </c>
      <c r="T21" s="51">
        <v>9</v>
      </c>
      <c r="U21" s="51">
        <f t="shared" si="3"/>
        <v>12</v>
      </c>
      <c r="V21" s="51">
        <f t="shared" si="4"/>
        <v>74.29333333333334</v>
      </c>
      <c r="W21" s="51">
        <f t="shared" si="5"/>
        <v>37.14666666666667</v>
      </c>
      <c r="X21" s="52">
        <f t="shared" si="6"/>
        <v>61.39666666666667</v>
      </c>
      <c r="Y21" s="53">
        <f t="shared" si="8"/>
        <v>12</v>
      </c>
      <c r="Z21" s="49"/>
      <c r="AA21" s="44"/>
    </row>
    <row r="22" spans="1:27" ht="18" customHeight="1">
      <c r="A22" s="48">
        <v>12</v>
      </c>
      <c r="B22" s="48">
        <v>31</v>
      </c>
      <c r="C22" s="49">
        <v>28</v>
      </c>
      <c r="D22" s="54" t="s">
        <v>451</v>
      </c>
      <c r="E22" s="44" t="s">
        <v>476</v>
      </c>
      <c r="F22" s="44" t="s">
        <v>29</v>
      </c>
      <c r="G22" s="54">
        <v>136211102819</v>
      </c>
      <c r="H22" s="44">
        <v>110.5</v>
      </c>
      <c r="I22" s="44">
        <v>7</v>
      </c>
      <c r="J22" s="51">
        <f t="shared" si="0"/>
        <v>27.625</v>
      </c>
      <c r="K22" s="51">
        <v>79.8</v>
      </c>
      <c r="L22" s="51">
        <f t="shared" si="1"/>
        <v>31.92</v>
      </c>
      <c r="M22" s="51">
        <v>14.75</v>
      </c>
      <c r="N22" s="51">
        <v>11.24</v>
      </c>
      <c r="O22" s="51">
        <f t="shared" si="2"/>
        <v>14.986666666666666</v>
      </c>
      <c r="P22" s="51" t="s">
        <v>477</v>
      </c>
      <c r="Q22" s="51">
        <v>208.67</v>
      </c>
      <c r="R22" s="51">
        <v>4.95</v>
      </c>
      <c r="S22" s="51">
        <f t="shared" si="7"/>
        <v>6.6000000000000005</v>
      </c>
      <c r="T22" s="51">
        <v>10.1</v>
      </c>
      <c r="U22" s="51">
        <f t="shared" si="3"/>
        <v>13.466666666666667</v>
      </c>
      <c r="V22" s="51">
        <f t="shared" si="4"/>
        <v>66.97333333333333</v>
      </c>
      <c r="W22" s="51">
        <f t="shared" si="5"/>
        <v>33.486666666666665</v>
      </c>
      <c r="X22" s="52">
        <f t="shared" si="6"/>
        <v>61.111666666666665</v>
      </c>
      <c r="Y22" s="53">
        <f t="shared" si="8"/>
        <v>13</v>
      </c>
      <c r="Z22" s="49"/>
      <c r="AA22" s="44"/>
    </row>
    <row r="23" spans="1:27" ht="18" customHeight="1">
      <c r="A23" s="48">
        <v>14</v>
      </c>
      <c r="B23" s="48">
        <v>36</v>
      </c>
      <c r="C23" s="49">
        <v>4</v>
      </c>
      <c r="D23" s="54" t="s">
        <v>451</v>
      </c>
      <c r="E23" s="44" t="s">
        <v>478</v>
      </c>
      <c r="F23" s="44" t="s">
        <v>28</v>
      </c>
      <c r="G23" s="54">
        <v>136041000512</v>
      </c>
      <c r="H23" s="44">
        <v>106.5</v>
      </c>
      <c r="I23" s="44">
        <v>9</v>
      </c>
      <c r="J23" s="51">
        <f t="shared" si="0"/>
        <v>26.625</v>
      </c>
      <c r="K23" s="51">
        <v>77</v>
      </c>
      <c r="L23" s="51">
        <f t="shared" si="1"/>
        <v>30.8</v>
      </c>
      <c r="M23" s="51">
        <v>12.56</v>
      </c>
      <c r="N23" s="51">
        <v>9.8</v>
      </c>
      <c r="O23" s="51">
        <f t="shared" si="2"/>
        <v>13.066666666666668</v>
      </c>
      <c r="P23" s="51" t="s">
        <v>479</v>
      </c>
      <c r="Q23" s="51">
        <v>152.81</v>
      </c>
      <c r="R23" s="51">
        <v>8.55</v>
      </c>
      <c r="S23" s="51">
        <f t="shared" si="7"/>
        <v>11.400000000000002</v>
      </c>
      <c r="T23" s="51">
        <v>9.7</v>
      </c>
      <c r="U23" s="51">
        <f t="shared" si="3"/>
        <v>12.933333333333332</v>
      </c>
      <c r="V23" s="51">
        <f t="shared" si="4"/>
        <v>68.2</v>
      </c>
      <c r="W23" s="51">
        <f t="shared" si="5"/>
        <v>34.1</v>
      </c>
      <c r="X23" s="52">
        <f t="shared" si="6"/>
        <v>60.725</v>
      </c>
      <c r="Y23" s="53">
        <f t="shared" si="8"/>
        <v>14</v>
      </c>
      <c r="Z23" s="49"/>
      <c r="AA23" s="44"/>
    </row>
    <row r="24" spans="1:27" ht="18" customHeight="1">
      <c r="A24" s="48">
        <v>25</v>
      </c>
      <c r="B24" s="48">
        <v>14</v>
      </c>
      <c r="C24" s="49">
        <v>33</v>
      </c>
      <c r="D24" s="54" t="s">
        <v>451</v>
      </c>
      <c r="E24" s="44" t="s">
        <v>480</v>
      </c>
      <c r="F24" s="44" t="s">
        <v>28</v>
      </c>
      <c r="G24" s="54">
        <v>136211102230</v>
      </c>
      <c r="H24" s="44">
        <v>86</v>
      </c>
      <c r="I24" s="44">
        <v>20</v>
      </c>
      <c r="J24" s="51">
        <f t="shared" si="0"/>
        <v>21.5</v>
      </c>
      <c r="K24" s="51">
        <v>77.8</v>
      </c>
      <c r="L24" s="51">
        <f t="shared" si="1"/>
        <v>31.12</v>
      </c>
      <c r="M24" s="51">
        <v>11.62</v>
      </c>
      <c r="N24" s="51">
        <v>13.4</v>
      </c>
      <c r="O24" s="51">
        <f t="shared" si="2"/>
        <v>17.866666666666667</v>
      </c>
      <c r="P24" s="51" t="s">
        <v>481</v>
      </c>
      <c r="Q24" s="51">
        <v>152.49</v>
      </c>
      <c r="R24" s="51">
        <v>8.55</v>
      </c>
      <c r="S24" s="51">
        <f t="shared" si="7"/>
        <v>11.400000000000002</v>
      </c>
      <c r="T24" s="51">
        <v>13.3</v>
      </c>
      <c r="U24" s="51">
        <f t="shared" si="3"/>
        <v>17.733333333333334</v>
      </c>
      <c r="V24" s="51">
        <f t="shared" si="4"/>
        <v>78.12</v>
      </c>
      <c r="W24" s="51">
        <f t="shared" si="5"/>
        <v>39.06</v>
      </c>
      <c r="X24" s="52">
        <f t="shared" si="6"/>
        <v>60.56</v>
      </c>
      <c r="Y24" s="53">
        <f t="shared" si="8"/>
        <v>15</v>
      </c>
      <c r="Z24" s="49"/>
      <c r="AA24" s="44"/>
    </row>
    <row r="25" spans="1:27" ht="18" customHeight="1">
      <c r="A25" s="48">
        <v>28</v>
      </c>
      <c r="B25" s="48">
        <v>17</v>
      </c>
      <c r="C25" s="49">
        <v>5</v>
      </c>
      <c r="D25" s="54" t="s">
        <v>451</v>
      </c>
      <c r="E25" s="44" t="s">
        <v>482</v>
      </c>
      <c r="F25" s="44" t="s">
        <v>28</v>
      </c>
      <c r="G25" s="54">
        <v>136211102410</v>
      </c>
      <c r="H25" s="44">
        <v>83.5</v>
      </c>
      <c r="I25" s="44">
        <v>23</v>
      </c>
      <c r="J25" s="51">
        <f t="shared" si="0"/>
        <v>20.875</v>
      </c>
      <c r="K25" s="51">
        <v>79.4</v>
      </c>
      <c r="L25" s="51">
        <f t="shared" si="1"/>
        <v>31.760000000000005</v>
      </c>
      <c r="M25" s="51">
        <v>11.98</v>
      </c>
      <c r="N25" s="55">
        <v>12.19</v>
      </c>
      <c r="O25" s="51">
        <f t="shared" si="2"/>
        <v>16.253333333333334</v>
      </c>
      <c r="P25" s="51" t="s">
        <v>483</v>
      </c>
      <c r="Q25" s="51">
        <v>150.62</v>
      </c>
      <c r="R25" s="51">
        <v>9</v>
      </c>
      <c r="S25" s="51">
        <f t="shared" si="7"/>
        <v>12</v>
      </c>
      <c r="T25" s="51">
        <v>12.5</v>
      </c>
      <c r="U25" s="51">
        <f t="shared" si="3"/>
        <v>16.666666666666668</v>
      </c>
      <c r="V25" s="51">
        <f t="shared" si="4"/>
        <v>76.68</v>
      </c>
      <c r="W25" s="51">
        <f t="shared" si="5"/>
        <v>38.34</v>
      </c>
      <c r="X25" s="52">
        <f t="shared" si="6"/>
        <v>59.215</v>
      </c>
      <c r="Y25" s="53">
        <f t="shared" si="8"/>
        <v>16</v>
      </c>
      <c r="Z25" s="49"/>
      <c r="AA25" s="44"/>
    </row>
    <row r="26" spans="1:27" ht="18" customHeight="1">
      <c r="A26" s="48">
        <v>19</v>
      </c>
      <c r="B26" s="48">
        <v>32</v>
      </c>
      <c r="C26" s="49">
        <v>22</v>
      </c>
      <c r="D26" s="54" t="s">
        <v>451</v>
      </c>
      <c r="E26" s="44" t="s">
        <v>484</v>
      </c>
      <c r="F26" s="44" t="s">
        <v>29</v>
      </c>
      <c r="G26" s="54">
        <v>136211102422</v>
      </c>
      <c r="H26" s="44">
        <v>101.5</v>
      </c>
      <c r="I26" s="44">
        <v>13</v>
      </c>
      <c r="J26" s="51">
        <f t="shared" si="0"/>
        <v>25.375</v>
      </c>
      <c r="K26" s="51">
        <v>69.6</v>
      </c>
      <c r="L26" s="51">
        <f t="shared" si="1"/>
        <v>27.84</v>
      </c>
      <c r="M26" s="51">
        <v>15.23</v>
      </c>
      <c r="N26" s="51">
        <v>10.31</v>
      </c>
      <c r="O26" s="51">
        <f t="shared" si="2"/>
        <v>13.746666666666666</v>
      </c>
      <c r="P26" s="51" t="s">
        <v>485</v>
      </c>
      <c r="Q26" s="51">
        <v>202.42</v>
      </c>
      <c r="R26" s="51">
        <v>5.85</v>
      </c>
      <c r="S26" s="51">
        <f t="shared" si="7"/>
        <v>7.799999999999999</v>
      </c>
      <c r="T26" s="51">
        <v>12.6</v>
      </c>
      <c r="U26" s="51">
        <f t="shared" si="3"/>
        <v>16.8</v>
      </c>
      <c r="V26" s="51">
        <f t="shared" si="4"/>
        <v>66.18666666666667</v>
      </c>
      <c r="W26" s="51">
        <f t="shared" si="5"/>
        <v>33.093333333333334</v>
      </c>
      <c r="X26" s="52">
        <f t="shared" si="6"/>
        <v>58.468333333333334</v>
      </c>
      <c r="Y26" s="53">
        <f t="shared" si="8"/>
        <v>17</v>
      </c>
      <c r="Z26" s="49"/>
      <c r="AA26" s="44"/>
    </row>
    <row r="27" spans="1:27" ht="18" customHeight="1">
      <c r="A27" s="48">
        <v>23</v>
      </c>
      <c r="B27" s="48">
        <v>26</v>
      </c>
      <c r="C27" s="49">
        <v>30</v>
      </c>
      <c r="D27" s="54" t="s">
        <v>451</v>
      </c>
      <c r="E27" s="44" t="s">
        <v>486</v>
      </c>
      <c r="F27" s="44" t="s">
        <v>28</v>
      </c>
      <c r="G27" s="54">
        <v>136211102403</v>
      </c>
      <c r="H27" s="44">
        <v>89.5</v>
      </c>
      <c r="I27" s="44">
        <v>18</v>
      </c>
      <c r="J27" s="51">
        <f t="shared" si="0"/>
        <v>22.375</v>
      </c>
      <c r="K27" s="51">
        <v>75.6</v>
      </c>
      <c r="L27" s="51">
        <f t="shared" si="1"/>
        <v>30.24</v>
      </c>
      <c r="M27" s="51">
        <v>12.72</v>
      </c>
      <c r="N27" s="51">
        <v>9</v>
      </c>
      <c r="O27" s="51">
        <f t="shared" si="2"/>
        <v>12</v>
      </c>
      <c r="P27" s="51" t="s">
        <v>487</v>
      </c>
      <c r="Q27" s="51">
        <v>150.1</v>
      </c>
      <c r="R27" s="51">
        <v>9.15</v>
      </c>
      <c r="S27" s="51">
        <f t="shared" si="7"/>
        <v>12.2</v>
      </c>
      <c r="T27" s="51">
        <v>12.2</v>
      </c>
      <c r="U27" s="51">
        <f t="shared" si="3"/>
        <v>16.266666666666666</v>
      </c>
      <c r="V27" s="51">
        <f t="shared" si="4"/>
        <v>70.70666666666666</v>
      </c>
      <c r="W27" s="51">
        <f t="shared" si="5"/>
        <v>35.35333333333333</v>
      </c>
      <c r="X27" s="52">
        <f t="shared" si="6"/>
        <v>57.72833333333333</v>
      </c>
      <c r="Y27" s="53">
        <f t="shared" si="8"/>
        <v>18</v>
      </c>
      <c r="Z27" s="49"/>
      <c r="AA27" s="44"/>
    </row>
    <row r="28" spans="1:27" ht="18" customHeight="1">
      <c r="A28" s="48">
        <v>22</v>
      </c>
      <c r="B28" s="48">
        <v>28</v>
      </c>
      <c r="C28" s="49">
        <v>9</v>
      </c>
      <c r="D28" s="54" t="s">
        <v>451</v>
      </c>
      <c r="E28" s="44" t="s">
        <v>488</v>
      </c>
      <c r="F28" s="44" t="s">
        <v>28</v>
      </c>
      <c r="G28" s="54">
        <v>136211102416</v>
      </c>
      <c r="H28" s="44">
        <v>91.5</v>
      </c>
      <c r="I28" s="44">
        <v>17</v>
      </c>
      <c r="J28" s="51">
        <f t="shared" si="0"/>
        <v>22.875</v>
      </c>
      <c r="K28" s="51">
        <v>79.2</v>
      </c>
      <c r="L28" s="51">
        <f t="shared" si="1"/>
        <v>31.680000000000003</v>
      </c>
      <c r="M28" s="51">
        <v>12.83</v>
      </c>
      <c r="N28" s="51">
        <v>8.6</v>
      </c>
      <c r="O28" s="51">
        <f t="shared" si="2"/>
        <v>11.466666666666667</v>
      </c>
      <c r="P28" s="51" t="s">
        <v>489</v>
      </c>
      <c r="Q28" s="51">
        <v>146.72</v>
      </c>
      <c r="R28" s="51">
        <v>9.9</v>
      </c>
      <c r="S28" s="51">
        <f t="shared" si="7"/>
        <v>13.200000000000001</v>
      </c>
      <c r="T28" s="51">
        <v>9.8</v>
      </c>
      <c r="U28" s="51">
        <f t="shared" si="3"/>
        <v>13.066666666666668</v>
      </c>
      <c r="V28" s="51">
        <f t="shared" si="4"/>
        <v>69.41333333333334</v>
      </c>
      <c r="W28" s="51">
        <f t="shared" si="5"/>
        <v>34.70666666666667</v>
      </c>
      <c r="X28" s="52">
        <f t="shared" si="6"/>
        <v>57.58166666666667</v>
      </c>
      <c r="Y28" s="53">
        <f t="shared" si="8"/>
        <v>19</v>
      </c>
      <c r="Z28" s="49"/>
      <c r="AA28" s="44"/>
    </row>
    <row r="29" spans="1:27" ht="18" customHeight="1">
      <c r="A29" s="48">
        <v>29</v>
      </c>
      <c r="B29" s="48">
        <v>39</v>
      </c>
      <c r="C29" s="49">
        <v>19</v>
      </c>
      <c r="D29" s="54" t="s">
        <v>451</v>
      </c>
      <c r="E29" s="44" t="s">
        <v>490</v>
      </c>
      <c r="F29" s="44" t="s">
        <v>28</v>
      </c>
      <c r="G29" s="54">
        <v>136211102903</v>
      </c>
      <c r="H29" s="44">
        <v>83</v>
      </c>
      <c r="I29" s="44">
        <v>24</v>
      </c>
      <c r="J29" s="51">
        <f t="shared" si="0"/>
        <v>20.75</v>
      </c>
      <c r="K29" s="51">
        <v>70.8</v>
      </c>
      <c r="L29" s="51">
        <f t="shared" si="1"/>
        <v>28.32</v>
      </c>
      <c r="M29" s="51">
        <v>12.33</v>
      </c>
      <c r="N29" s="51">
        <v>10.6</v>
      </c>
      <c r="O29" s="51">
        <f t="shared" si="2"/>
        <v>14.133333333333333</v>
      </c>
      <c r="P29" s="51" t="s">
        <v>491</v>
      </c>
      <c r="Q29" s="51">
        <v>146.88</v>
      </c>
      <c r="R29" s="51">
        <v>9.75</v>
      </c>
      <c r="S29" s="51">
        <f t="shared" si="7"/>
        <v>13</v>
      </c>
      <c r="T29" s="51">
        <v>11.2</v>
      </c>
      <c r="U29" s="51">
        <f t="shared" si="3"/>
        <v>14.933333333333332</v>
      </c>
      <c r="V29" s="51">
        <f t="shared" si="4"/>
        <v>70.38666666666667</v>
      </c>
      <c r="W29" s="51">
        <f t="shared" si="5"/>
        <v>35.193333333333335</v>
      </c>
      <c r="X29" s="52">
        <f t="shared" si="6"/>
        <v>55.943333333333335</v>
      </c>
      <c r="Y29" s="53">
        <f t="shared" si="8"/>
        <v>20</v>
      </c>
      <c r="Z29" s="49"/>
      <c r="AA29" s="44"/>
    </row>
    <row r="30" spans="1:27" ht="18" customHeight="1">
      <c r="A30" s="48">
        <v>18</v>
      </c>
      <c r="B30" s="48">
        <v>18</v>
      </c>
      <c r="C30" s="49">
        <v>24</v>
      </c>
      <c r="D30" s="54" t="s">
        <v>451</v>
      </c>
      <c r="E30" s="44" t="s">
        <v>492</v>
      </c>
      <c r="F30" s="44" t="s">
        <v>28</v>
      </c>
      <c r="G30" s="54">
        <v>136211101410</v>
      </c>
      <c r="H30" s="44">
        <v>101.5</v>
      </c>
      <c r="I30" s="44">
        <v>13</v>
      </c>
      <c r="J30" s="51">
        <f t="shared" si="0"/>
        <v>25.375</v>
      </c>
      <c r="K30" s="51">
        <v>72.2</v>
      </c>
      <c r="L30" s="51">
        <f t="shared" si="1"/>
        <v>28.880000000000003</v>
      </c>
      <c r="M30" s="51">
        <v>14.2</v>
      </c>
      <c r="N30" s="51">
        <v>3.44</v>
      </c>
      <c r="O30" s="51">
        <f t="shared" si="2"/>
        <v>4.586666666666667</v>
      </c>
      <c r="P30" s="51" t="s">
        <v>493</v>
      </c>
      <c r="Q30" s="51">
        <v>161.61</v>
      </c>
      <c r="R30" s="51">
        <v>6.6</v>
      </c>
      <c r="S30" s="51">
        <f t="shared" si="7"/>
        <v>8.8</v>
      </c>
      <c r="T30" s="51">
        <v>11.8</v>
      </c>
      <c r="U30" s="51">
        <f t="shared" si="3"/>
        <v>15.733333333333334</v>
      </c>
      <c r="V30" s="51">
        <f t="shared" si="4"/>
        <v>58</v>
      </c>
      <c r="W30" s="51">
        <f t="shared" si="5"/>
        <v>29</v>
      </c>
      <c r="X30" s="52">
        <f t="shared" si="6"/>
        <v>54.375</v>
      </c>
      <c r="Y30" s="53">
        <f t="shared" si="8"/>
        <v>21</v>
      </c>
      <c r="Z30" s="49"/>
      <c r="AA30" s="44"/>
    </row>
    <row r="31" spans="1:27" ht="18" customHeight="1">
      <c r="A31" s="48">
        <v>35</v>
      </c>
      <c r="B31" s="48">
        <v>23</v>
      </c>
      <c r="C31" s="49">
        <v>14</v>
      </c>
      <c r="D31" s="54" t="s">
        <v>451</v>
      </c>
      <c r="E31" s="44" t="s">
        <v>494</v>
      </c>
      <c r="F31" s="44" t="s">
        <v>28</v>
      </c>
      <c r="G31" s="54">
        <v>136211102508</v>
      </c>
      <c r="H31" s="44">
        <v>73.5</v>
      </c>
      <c r="I31" s="44">
        <v>34</v>
      </c>
      <c r="J31" s="51">
        <f t="shared" si="0"/>
        <v>18.375</v>
      </c>
      <c r="K31" s="51">
        <v>74.8</v>
      </c>
      <c r="L31" s="51">
        <f t="shared" si="1"/>
        <v>29.92</v>
      </c>
      <c r="M31" s="51">
        <v>12.84</v>
      </c>
      <c r="N31" s="51">
        <v>8.6</v>
      </c>
      <c r="O31" s="51">
        <f t="shared" si="2"/>
        <v>11.466666666666667</v>
      </c>
      <c r="P31" s="51" t="s">
        <v>495</v>
      </c>
      <c r="Q31" s="51">
        <v>157.21</v>
      </c>
      <c r="R31" s="51">
        <v>7.65</v>
      </c>
      <c r="S31" s="51">
        <f t="shared" si="7"/>
        <v>10.2</v>
      </c>
      <c r="T31" s="51">
        <v>11.9</v>
      </c>
      <c r="U31" s="51">
        <f t="shared" si="3"/>
        <v>15.866666666666667</v>
      </c>
      <c r="V31" s="51">
        <f t="shared" si="4"/>
        <v>67.45333333333335</v>
      </c>
      <c r="W31" s="51">
        <f t="shared" si="5"/>
        <v>33.726666666666674</v>
      </c>
      <c r="X31" s="52">
        <f t="shared" si="6"/>
        <v>52.101666666666674</v>
      </c>
      <c r="Y31" s="53">
        <f t="shared" si="8"/>
        <v>22</v>
      </c>
      <c r="Z31" s="49"/>
      <c r="AA31" s="44" t="s">
        <v>11</v>
      </c>
    </row>
    <row r="32" spans="1:27" ht="18" customHeight="1">
      <c r="A32" s="48">
        <v>30</v>
      </c>
      <c r="B32" s="48">
        <v>25</v>
      </c>
      <c r="C32" s="49">
        <v>12</v>
      </c>
      <c r="D32" s="54" t="s">
        <v>451</v>
      </c>
      <c r="E32" s="44" t="s">
        <v>496</v>
      </c>
      <c r="F32" s="44" t="s">
        <v>28</v>
      </c>
      <c r="G32" s="54">
        <v>136012101104</v>
      </c>
      <c r="H32" s="44">
        <v>82.5</v>
      </c>
      <c r="I32" s="44">
        <v>25</v>
      </c>
      <c r="J32" s="51">
        <f t="shared" si="0"/>
        <v>20.625</v>
      </c>
      <c r="K32" s="51">
        <v>71.2</v>
      </c>
      <c r="L32" s="51">
        <f t="shared" si="1"/>
        <v>28.480000000000004</v>
      </c>
      <c r="M32" s="51">
        <v>13.4</v>
      </c>
      <c r="N32" s="51">
        <v>6.61</v>
      </c>
      <c r="O32" s="51">
        <f t="shared" si="2"/>
        <v>8.813333333333334</v>
      </c>
      <c r="P32" s="51" t="s">
        <v>497</v>
      </c>
      <c r="Q32" s="51">
        <v>162.79</v>
      </c>
      <c r="R32" s="51">
        <v>6.45</v>
      </c>
      <c r="S32" s="51">
        <f t="shared" si="7"/>
        <v>8.6</v>
      </c>
      <c r="T32" s="51">
        <v>11.4</v>
      </c>
      <c r="U32" s="51">
        <f t="shared" si="3"/>
        <v>15.2</v>
      </c>
      <c r="V32" s="51">
        <f t="shared" si="4"/>
        <v>61.093333333333334</v>
      </c>
      <c r="W32" s="51">
        <f t="shared" si="5"/>
        <v>30.546666666666667</v>
      </c>
      <c r="X32" s="52">
        <f t="shared" si="6"/>
        <v>51.17166666666667</v>
      </c>
      <c r="Y32" s="53">
        <f t="shared" si="8"/>
        <v>23</v>
      </c>
      <c r="Z32" s="49"/>
      <c r="AA32" s="44"/>
    </row>
    <row r="33" spans="1:27" ht="18" customHeight="1">
      <c r="A33" s="48">
        <v>26</v>
      </c>
      <c r="B33" s="48">
        <v>9</v>
      </c>
      <c r="C33" s="49">
        <v>41</v>
      </c>
      <c r="D33" s="54" t="s">
        <v>451</v>
      </c>
      <c r="E33" s="44" t="s">
        <v>498</v>
      </c>
      <c r="F33" s="44" t="s">
        <v>28</v>
      </c>
      <c r="G33" s="54">
        <v>136211102925</v>
      </c>
      <c r="H33" s="44">
        <v>86</v>
      </c>
      <c r="I33" s="44">
        <v>20</v>
      </c>
      <c r="J33" s="51">
        <f t="shared" si="0"/>
        <v>21.5</v>
      </c>
      <c r="K33" s="51">
        <v>70.6</v>
      </c>
      <c r="L33" s="51">
        <f t="shared" si="1"/>
        <v>28.24</v>
      </c>
      <c r="M33" s="51">
        <v>13.17</v>
      </c>
      <c r="N33" s="51">
        <v>7.41</v>
      </c>
      <c r="O33" s="51">
        <f t="shared" si="2"/>
        <v>9.879999999999999</v>
      </c>
      <c r="P33" s="51" t="s">
        <v>499</v>
      </c>
      <c r="Q33" s="51">
        <v>162.35</v>
      </c>
      <c r="R33" s="55">
        <v>6.45</v>
      </c>
      <c r="S33" s="51">
        <f t="shared" si="7"/>
        <v>8.6</v>
      </c>
      <c r="T33" s="51">
        <v>5.8</v>
      </c>
      <c r="U33" s="51">
        <f t="shared" si="3"/>
        <v>7.733333333333333</v>
      </c>
      <c r="V33" s="51">
        <f t="shared" si="4"/>
        <v>54.45333333333333</v>
      </c>
      <c r="W33" s="51">
        <f t="shared" si="5"/>
        <v>27.226666666666667</v>
      </c>
      <c r="X33" s="52">
        <f t="shared" si="6"/>
        <v>48.72666666666667</v>
      </c>
      <c r="Y33" s="53">
        <f t="shared" si="8"/>
        <v>24</v>
      </c>
      <c r="Z33" s="49"/>
      <c r="AA33" s="44"/>
    </row>
    <row r="34" spans="1:27" ht="18" customHeight="1">
      <c r="A34" s="48">
        <v>24</v>
      </c>
      <c r="B34" s="48">
        <v>42</v>
      </c>
      <c r="C34" s="49">
        <v>1</v>
      </c>
      <c r="D34" s="54" t="s">
        <v>451</v>
      </c>
      <c r="E34" s="44" t="s">
        <v>460</v>
      </c>
      <c r="F34" s="44" t="s">
        <v>28</v>
      </c>
      <c r="G34" s="54">
        <v>136211102119</v>
      </c>
      <c r="H34" s="44">
        <v>87.5</v>
      </c>
      <c r="I34" s="44">
        <v>19</v>
      </c>
      <c r="J34" s="51">
        <f t="shared" si="0"/>
        <v>21.875</v>
      </c>
      <c r="K34" s="51">
        <v>64.4</v>
      </c>
      <c r="L34" s="51">
        <f t="shared" si="1"/>
        <v>25.760000000000005</v>
      </c>
      <c r="M34" s="51">
        <v>12.78</v>
      </c>
      <c r="N34" s="51">
        <v>9</v>
      </c>
      <c r="O34" s="51">
        <f t="shared" si="2"/>
        <v>12</v>
      </c>
      <c r="P34" s="51" t="s">
        <v>500</v>
      </c>
      <c r="Q34" s="51">
        <v>173.8</v>
      </c>
      <c r="R34" s="51">
        <v>4.05</v>
      </c>
      <c r="S34" s="51">
        <f t="shared" si="7"/>
        <v>5.3999999999999995</v>
      </c>
      <c r="T34" s="51">
        <v>5.6</v>
      </c>
      <c r="U34" s="51">
        <f t="shared" si="3"/>
        <v>7.466666666666666</v>
      </c>
      <c r="V34" s="51">
        <f t="shared" si="4"/>
        <v>50.62666666666667</v>
      </c>
      <c r="W34" s="51">
        <f t="shared" si="5"/>
        <v>25.313333333333336</v>
      </c>
      <c r="X34" s="52">
        <f t="shared" si="6"/>
        <v>47.18833333333333</v>
      </c>
      <c r="Y34" s="53">
        <f t="shared" si="8"/>
        <v>25</v>
      </c>
      <c r="Z34" s="49"/>
      <c r="AA34" s="44"/>
    </row>
    <row r="35" spans="1:27" ht="18" customHeight="1">
      <c r="A35" s="48">
        <v>32</v>
      </c>
      <c r="B35" s="48">
        <v>10</v>
      </c>
      <c r="C35" s="49">
        <v>37</v>
      </c>
      <c r="D35" s="54" t="s">
        <v>451</v>
      </c>
      <c r="E35" s="44" t="s">
        <v>501</v>
      </c>
      <c r="F35" s="44" t="s">
        <v>28</v>
      </c>
      <c r="G35" s="54">
        <v>136211101714</v>
      </c>
      <c r="H35" s="44">
        <v>81.5</v>
      </c>
      <c r="I35" s="44">
        <v>27</v>
      </c>
      <c r="J35" s="51">
        <f t="shared" si="0"/>
        <v>20.375</v>
      </c>
      <c r="K35" s="51">
        <v>60.2</v>
      </c>
      <c r="L35" s="51">
        <f t="shared" si="1"/>
        <v>24.080000000000002</v>
      </c>
      <c r="M35" s="51">
        <v>13.78</v>
      </c>
      <c r="N35" s="51">
        <v>5.02</v>
      </c>
      <c r="O35" s="51">
        <f t="shared" si="2"/>
        <v>6.6933333333333325</v>
      </c>
      <c r="P35" s="51"/>
      <c r="Q35" s="51"/>
      <c r="R35" s="51" t="s">
        <v>448</v>
      </c>
      <c r="S35" s="51"/>
      <c r="T35" s="51">
        <v>9.3</v>
      </c>
      <c r="U35" s="51">
        <f t="shared" si="3"/>
        <v>12.4</v>
      </c>
      <c r="V35" s="51">
        <f t="shared" si="4"/>
        <v>43.17333333333333</v>
      </c>
      <c r="W35" s="51">
        <f t="shared" si="5"/>
        <v>21.586666666666666</v>
      </c>
      <c r="X35" s="52">
        <f t="shared" si="6"/>
        <v>41.961666666666666</v>
      </c>
      <c r="Y35" s="53">
        <f t="shared" si="8"/>
        <v>26</v>
      </c>
      <c r="Z35" s="49"/>
      <c r="AA35" s="44"/>
    </row>
    <row r="36" spans="1:27" ht="18" customHeight="1">
      <c r="A36" s="48">
        <v>33</v>
      </c>
      <c r="B36" s="48">
        <v>40</v>
      </c>
      <c r="C36" s="49">
        <v>20</v>
      </c>
      <c r="D36" s="54" t="s">
        <v>451</v>
      </c>
      <c r="E36" s="44" t="s">
        <v>502</v>
      </c>
      <c r="F36" s="44" t="s">
        <v>28</v>
      </c>
      <c r="G36" s="54">
        <v>136211102912</v>
      </c>
      <c r="H36" s="44">
        <v>76.5</v>
      </c>
      <c r="I36" s="44">
        <v>31</v>
      </c>
      <c r="J36" s="51">
        <f t="shared" si="0"/>
        <v>19.125</v>
      </c>
      <c r="K36" s="51">
        <v>68.4</v>
      </c>
      <c r="L36" s="51">
        <f t="shared" si="1"/>
        <v>27.360000000000003</v>
      </c>
      <c r="M36" s="51">
        <v>13.5</v>
      </c>
      <c r="N36" s="51">
        <v>6.21</v>
      </c>
      <c r="O36" s="51">
        <f t="shared" si="2"/>
        <v>8.28</v>
      </c>
      <c r="P36" s="51" t="s">
        <v>503</v>
      </c>
      <c r="Q36" s="51">
        <v>171.77</v>
      </c>
      <c r="R36" s="51">
        <v>4.5</v>
      </c>
      <c r="S36" s="51">
        <f>(R36/15)*20</f>
        <v>6</v>
      </c>
      <c r="T36" s="51">
        <v>1.7</v>
      </c>
      <c r="U36" s="51">
        <f t="shared" si="3"/>
        <v>2.2666666666666666</v>
      </c>
      <c r="V36" s="51">
        <f t="shared" si="4"/>
        <v>43.906666666666666</v>
      </c>
      <c r="W36" s="51">
        <f t="shared" si="5"/>
        <v>21.953333333333333</v>
      </c>
      <c r="X36" s="52">
        <f t="shared" si="6"/>
        <v>41.07833333333333</v>
      </c>
      <c r="Y36" s="53">
        <f t="shared" si="8"/>
        <v>27</v>
      </c>
      <c r="Z36" s="49"/>
      <c r="AA36" s="44" t="s">
        <v>11</v>
      </c>
    </row>
    <row r="37" spans="1:27" ht="18" customHeight="1">
      <c r="A37" s="48">
        <v>31</v>
      </c>
      <c r="B37" s="48">
        <v>43</v>
      </c>
      <c r="C37" s="49">
        <v>2</v>
      </c>
      <c r="D37" s="56" t="s">
        <v>451</v>
      </c>
      <c r="E37" s="57" t="s">
        <v>504</v>
      </c>
      <c r="F37" s="57" t="s">
        <v>29</v>
      </c>
      <c r="G37" s="56">
        <v>136211102428</v>
      </c>
      <c r="H37" s="57">
        <v>82</v>
      </c>
      <c r="I37" s="57">
        <v>26</v>
      </c>
      <c r="J37" s="51">
        <f t="shared" si="0"/>
        <v>20.5</v>
      </c>
      <c r="K37" s="51">
        <v>64.8</v>
      </c>
      <c r="L37" s="51">
        <f t="shared" si="1"/>
        <v>25.92</v>
      </c>
      <c r="M37" s="51">
        <v>16.52</v>
      </c>
      <c r="N37" s="51">
        <v>7.88</v>
      </c>
      <c r="O37" s="51">
        <f t="shared" si="2"/>
        <v>10.506666666666666</v>
      </c>
      <c r="P37" s="51" t="s">
        <v>505</v>
      </c>
      <c r="Q37" s="51">
        <v>262.44</v>
      </c>
      <c r="R37" s="51">
        <v>0</v>
      </c>
      <c r="S37" s="51">
        <f>(R37/15)*20</f>
        <v>0</v>
      </c>
      <c r="T37" s="51">
        <v>1.3</v>
      </c>
      <c r="U37" s="51">
        <f t="shared" si="3"/>
        <v>1.7333333333333334</v>
      </c>
      <c r="V37" s="51">
        <f t="shared" si="4"/>
        <v>38.160000000000004</v>
      </c>
      <c r="W37" s="51">
        <f t="shared" si="5"/>
        <v>19.080000000000002</v>
      </c>
      <c r="X37" s="52">
        <f t="shared" si="6"/>
        <v>39.58</v>
      </c>
      <c r="Y37" s="53">
        <f t="shared" si="8"/>
        <v>28</v>
      </c>
      <c r="Z37" s="49"/>
      <c r="AA37" s="44"/>
    </row>
    <row r="38" spans="1:27" ht="18" customHeight="1">
      <c r="A38" s="48">
        <v>34</v>
      </c>
      <c r="B38" s="48">
        <v>22</v>
      </c>
      <c r="C38" s="49">
        <v>17</v>
      </c>
      <c r="D38" s="56" t="s">
        <v>451</v>
      </c>
      <c r="E38" s="57" t="s">
        <v>506</v>
      </c>
      <c r="F38" s="57" t="s">
        <v>28</v>
      </c>
      <c r="G38" s="56">
        <v>136211101709</v>
      </c>
      <c r="H38" s="57">
        <v>74.5</v>
      </c>
      <c r="I38" s="57">
        <v>33</v>
      </c>
      <c r="J38" s="51">
        <f t="shared" si="0"/>
        <v>18.625</v>
      </c>
      <c r="K38" s="51">
        <v>69.4</v>
      </c>
      <c r="L38" s="51">
        <f t="shared" si="1"/>
        <v>27.760000000000005</v>
      </c>
      <c r="M38" s="51">
        <v>13.98</v>
      </c>
      <c r="N38" s="51">
        <v>4.23</v>
      </c>
      <c r="O38" s="51">
        <f t="shared" si="2"/>
        <v>5.640000000000001</v>
      </c>
      <c r="P38" s="51" t="s">
        <v>507</v>
      </c>
      <c r="Q38" s="51">
        <v>226.71</v>
      </c>
      <c r="R38" s="51">
        <v>0</v>
      </c>
      <c r="S38" s="51">
        <f>(R38/15)*20</f>
        <v>0</v>
      </c>
      <c r="T38" s="51">
        <v>5</v>
      </c>
      <c r="U38" s="51">
        <f t="shared" si="3"/>
        <v>6.666666666666666</v>
      </c>
      <c r="V38" s="51">
        <f t="shared" si="4"/>
        <v>40.06666666666667</v>
      </c>
      <c r="W38" s="51">
        <f t="shared" si="5"/>
        <v>20.033333333333335</v>
      </c>
      <c r="X38" s="52">
        <f t="shared" si="6"/>
        <v>38.65833333333333</v>
      </c>
      <c r="Y38" s="53">
        <f t="shared" si="8"/>
        <v>29</v>
      </c>
      <c r="Z38" s="49"/>
      <c r="AA38" s="44" t="s">
        <v>11</v>
      </c>
    </row>
    <row r="39" spans="1:27" ht="18" customHeight="1">
      <c r="A39" s="48">
        <v>27</v>
      </c>
      <c r="B39" s="48">
        <v>37</v>
      </c>
      <c r="C39" s="49">
        <v>36</v>
      </c>
      <c r="D39" s="56" t="s">
        <v>451</v>
      </c>
      <c r="E39" s="57" t="s">
        <v>508</v>
      </c>
      <c r="F39" s="57" t="s">
        <v>28</v>
      </c>
      <c r="G39" s="56">
        <v>136211101522</v>
      </c>
      <c r="H39" s="57">
        <v>86</v>
      </c>
      <c r="I39" s="57">
        <v>20</v>
      </c>
      <c r="J39" s="51">
        <f t="shared" si="0"/>
        <v>21.5</v>
      </c>
      <c r="K39" s="51">
        <v>73.8</v>
      </c>
      <c r="L39" s="51">
        <f t="shared" si="1"/>
        <v>29.52</v>
      </c>
      <c r="M39" s="51">
        <v>14.77</v>
      </c>
      <c r="N39" s="51">
        <v>1.07</v>
      </c>
      <c r="O39" s="51">
        <f t="shared" si="2"/>
        <v>1.4266666666666667</v>
      </c>
      <c r="P39" s="51"/>
      <c r="Q39" s="51"/>
      <c r="R39" s="51" t="s">
        <v>448</v>
      </c>
      <c r="S39" s="51"/>
      <c r="T39" s="51">
        <v>0</v>
      </c>
      <c r="U39" s="51">
        <f t="shared" si="3"/>
        <v>0</v>
      </c>
      <c r="V39" s="51">
        <f t="shared" si="4"/>
        <v>30.946666666666665</v>
      </c>
      <c r="W39" s="51">
        <f t="shared" si="5"/>
        <v>15.473333333333333</v>
      </c>
      <c r="X39" s="52">
        <f t="shared" si="6"/>
        <v>36.97333333333333</v>
      </c>
      <c r="Y39" s="53">
        <f t="shared" si="8"/>
        <v>30</v>
      </c>
      <c r="Z39" s="49"/>
      <c r="AA39" s="44"/>
    </row>
    <row r="40" spans="1:27" ht="18" customHeight="1">
      <c r="A40" s="48">
        <v>36</v>
      </c>
      <c r="B40" s="48">
        <v>13</v>
      </c>
      <c r="C40" s="49">
        <v>6</v>
      </c>
      <c r="D40" s="58" t="s">
        <v>509</v>
      </c>
      <c r="E40" s="58" t="s">
        <v>510</v>
      </c>
      <c r="F40" s="44" t="s">
        <v>29</v>
      </c>
      <c r="G40" s="58" t="s">
        <v>511</v>
      </c>
      <c r="H40" s="58">
        <v>110.5</v>
      </c>
      <c r="I40" s="58">
        <v>1</v>
      </c>
      <c r="J40" s="51">
        <f t="shared" si="0"/>
        <v>27.625</v>
      </c>
      <c r="K40" s="51">
        <v>73.4</v>
      </c>
      <c r="L40" s="51">
        <f t="shared" si="1"/>
        <v>29.360000000000003</v>
      </c>
      <c r="M40" s="51">
        <v>14.72</v>
      </c>
      <c r="N40" s="51">
        <v>11.24</v>
      </c>
      <c r="O40" s="51">
        <f t="shared" si="2"/>
        <v>14.986666666666666</v>
      </c>
      <c r="P40" s="51" t="s">
        <v>512</v>
      </c>
      <c r="Q40" s="51">
        <v>176.44</v>
      </c>
      <c r="R40" s="51">
        <v>9.9</v>
      </c>
      <c r="S40" s="51">
        <f>(R40/15)*20</f>
        <v>13.200000000000001</v>
      </c>
      <c r="T40" s="51">
        <v>13.4</v>
      </c>
      <c r="U40" s="51">
        <f t="shared" si="3"/>
        <v>17.866666666666667</v>
      </c>
      <c r="V40" s="51">
        <f t="shared" si="4"/>
        <v>75.41333333333334</v>
      </c>
      <c r="W40" s="51">
        <f t="shared" si="5"/>
        <v>37.70666666666667</v>
      </c>
      <c r="X40" s="52">
        <f t="shared" si="6"/>
        <v>65.33166666666668</v>
      </c>
      <c r="Y40" s="53">
        <f aca="true" t="shared" si="9" ref="Y40:Y47">RANK(X40,X$40:X$47)</f>
        <v>1</v>
      </c>
      <c r="Z40" s="49"/>
      <c r="AA40" s="44"/>
    </row>
    <row r="41" spans="1:27" ht="18" customHeight="1">
      <c r="A41" s="48">
        <v>37</v>
      </c>
      <c r="B41" s="48">
        <v>34</v>
      </c>
      <c r="C41" s="49">
        <v>8</v>
      </c>
      <c r="D41" s="58" t="s">
        <v>509</v>
      </c>
      <c r="E41" s="58" t="s">
        <v>513</v>
      </c>
      <c r="F41" s="44" t="s">
        <v>28</v>
      </c>
      <c r="G41" s="58" t="s">
        <v>514</v>
      </c>
      <c r="H41" s="58">
        <v>110</v>
      </c>
      <c r="I41" s="58">
        <v>2</v>
      </c>
      <c r="J41" s="51">
        <f t="shared" si="0"/>
        <v>27.5</v>
      </c>
      <c r="K41" s="51">
        <v>81</v>
      </c>
      <c r="L41" s="51">
        <f t="shared" si="1"/>
        <v>32.4</v>
      </c>
      <c r="M41" s="51">
        <v>12.86</v>
      </c>
      <c r="N41" s="51">
        <v>8.6</v>
      </c>
      <c r="O41" s="51">
        <f t="shared" si="2"/>
        <v>11.466666666666667</v>
      </c>
      <c r="P41" s="51" t="s">
        <v>515</v>
      </c>
      <c r="Q41" s="51">
        <v>161.59</v>
      </c>
      <c r="R41" s="51">
        <v>6.6</v>
      </c>
      <c r="S41" s="51">
        <f>(R41/15)*20</f>
        <v>8.8</v>
      </c>
      <c r="T41" s="51">
        <v>10.2</v>
      </c>
      <c r="U41" s="51">
        <f t="shared" si="3"/>
        <v>13.599999999999998</v>
      </c>
      <c r="V41" s="51">
        <f t="shared" si="4"/>
        <v>66.26666666666667</v>
      </c>
      <c r="W41" s="51">
        <f t="shared" si="5"/>
        <v>33.13333333333333</v>
      </c>
      <c r="X41" s="52">
        <f t="shared" si="6"/>
        <v>60.63333333333333</v>
      </c>
      <c r="Y41" s="53">
        <f t="shared" si="9"/>
        <v>2</v>
      </c>
      <c r="Z41" s="49"/>
      <c r="AA41" s="44"/>
    </row>
    <row r="42" spans="1:27" ht="18" customHeight="1">
      <c r="A42" s="48">
        <v>38</v>
      </c>
      <c r="B42" s="48">
        <v>1</v>
      </c>
      <c r="C42" s="49">
        <v>16</v>
      </c>
      <c r="D42" s="58" t="s">
        <v>509</v>
      </c>
      <c r="E42" s="58" t="s">
        <v>516</v>
      </c>
      <c r="F42" s="44" t="s">
        <v>28</v>
      </c>
      <c r="G42" s="58" t="s">
        <v>517</v>
      </c>
      <c r="H42" s="58">
        <v>106</v>
      </c>
      <c r="I42" s="58">
        <v>3</v>
      </c>
      <c r="J42" s="51">
        <f t="shared" si="0"/>
        <v>26.5</v>
      </c>
      <c r="K42" s="51">
        <v>69.8</v>
      </c>
      <c r="L42" s="51">
        <f t="shared" si="1"/>
        <v>27.92</v>
      </c>
      <c r="M42" s="51">
        <v>12.54</v>
      </c>
      <c r="N42" s="51">
        <v>9.8</v>
      </c>
      <c r="O42" s="51">
        <f t="shared" si="2"/>
        <v>13.066666666666668</v>
      </c>
      <c r="P42" s="51" t="s">
        <v>518</v>
      </c>
      <c r="Q42" s="51">
        <v>159.65</v>
      </c>
      <c r="R42" s="51">
        <v>7.05</v>
      </c>
      <c r="S42" s="51">
        <f>(R42/15)*20</f>
        <v>9.399999999999999</v>
      </c>
      <c r="T42" s="51">
        <v>7.05</v>
      </c>
      <c r="U42" s="51">
        <f t="shared" si="3"/>
        <v>9.399999999999999</v>
      </c>
      <c r="V42" s="51">
        <f t="shared" si="4"/>
        <v>59.78666666666667</v>
      </c>
      <c r="W42" s="51">
        <f t="shared" si="5"/>
        <v>29.893333333333334</v>
      </c>
      <c r="X42" s="52">
        <f t="shared" si="6"/>
        <v>56.39333333333333</v>
      </c>
      <c r="Y42" s="53">
        <f t="shared" si="9"/>
        <v>3</v>
      </c>
      <c r="Z42" s="49"/>
      <c r="AA42" s="44"/>
    </row>
    <row r="43" spans="1:27" ht="18" customHeight="1">
      <c r="A43" s="48">
        <v>39</v>
      </c>
      <c r="B43" s="48">
        <v>29</v>
      </c>
      <c r="C43" s="49">
        <v>38</v>
      </c>
      <c r="D43" s="58" t="s">
        <v>509</v>
      </c>
      <c r="E43" s="58" t="s">
        <v>519</v>
      </c>
      <c r="F43" s="44" t="s">
        <v>28</v>
      </c>
      <c r="G43" s="58" t="s">
        <v>520</v>
      </c>
      <c r="H43" s="58">
        <v>90</v>
      </c>
      <c r="I43" s="58">
        <v>4</v>
      </c>
      <c r="J43" s="51">
        <f t="shared" si="0"/>
        <v>22.5</v>
      </c>
      <c r="K43" s="51">
        <v>82</v>
      </c>
      <c r="L43" s="51">
        <f t="shared" si="1"/>
        <v>32.800000000000004</v>
      </c>
      <c r="M43" s="51">
        <v>12.89</v>
      </c>
      <c r="N43" s="55">
        <v>8.6</v>
      </c>
      <c r="O43" s="51">
        <f t="shared" si="2"/>
        <v>11.466666666666667</v>
      </c>
      <c r="P43" s="51" t="s">
        <v>521</v>
      </c>
      <c r="Q43" s="51">
        <v>174.5</v>
      </c>
      <c r="R43" s="51">
        <v>3.9</v>
      </c>
      <c r="S43" s="51">
        <f>(R43/15)*20</f>
        <v>5.2</v>
      </c>
      <c r="T43" s="51">
        <v>9.7</v>
      </c>
      <c r="U43" s="51">
        <f t="shared" si="3"/>
        <v>12.933333333333332</v>
      </c>
      <c r="V43" s="51">
        <f t="shared" si="4"/>
        <v>62.400000000000006</v>
      </c>
      <c r="W43" s="51">
        <f t="shared" si="5"/>
        <v>31.200000000000003</v>
      </c>
      <c r="X43" s="52">
        <f t="shared" si="6"/>
        <v>53.7</v>
      </c>
      <c r="Y43" s="53">
        <f t="shared" si="9"/>
        <v>4</v>
      </c>
      <c r="Z43" s="49"/>
      <c r="AA43" s="44"/>
    </row>
    <row r="44" spans="1:27" ht="18" customHeight="1">
      <c r="A44" s="48">
        <v>40</v>
      </c>
      <c r="B44" s="48">
        <v>38</v>
      </c>
      <c r="C44" s="49">
        <v>40</v>
      </c>
      <c r="D44" s="58" t="s">
        <v>509</v>
      </c>
      <c r="E44" s="58" t="s">
        <v>522</v>
      </c>
      <c r="F44" s="44" t="s">
        <v>28</v>
      </c>
      <c r="G44" s="58" t="s">
        <v>523</v>
      </c>
      <c r="H44" s="58">
        <v>82.5</v>
      </c>
      <c r="I44" s="58">
        <v>4</v>
      </c>
      <c r="J44" s="51">
        <f t="shared" si="0"/>
        <v>20.625</v>
      </c>
      <c r="K44" s="51">
        <v>69</v>
      </c>
      <c r="L44" s="51">
        <f t="shared" si="1"/>
        <v>27.6</v>
      </c>
      <c r="M44" s="51">
        <v>12.75</v>
      </c>
      <c r="N44" s="51">
        <v>9</v>
      </c>
      <c r="O44" s="51">
        <f t="shared" si="2"/>
        <v>12</v>
      </c>
      <c r="P44" s="51" t="s">
        <v>524</v>
      </c>
      <c r="Q44" s="51">
        <v>181.04</v>
      </c>
      <c r="R44" s="51">
        <v>2.55</v>
      </c>
      <c r="S44" s="51">
        <f>(R44/15)*20</f>
        <v>3.3999999999999995</v>
      </c>
      <c r="T44" s="51">
        <v>11.8</v>
      </c>
      <c r="U44" s="51">
        <f t="shared" si="3"/>
        <v>15.733333333333334</v>
      </c>
      <c r="V44" s="51">
        <f t="shared" si="4"/>
        <v>58.733333333333334</v>
      </c>
      <c r="W44" s="51">
        <f t="shared" si="5"/>
        <v>29.366666666666667</v>
      </c>
      <c r="X44" s="52">
        <f t="shared" si="6"/>
        <v>49.99166666666667</v>
      </c>
      <c r="Y44" s="53">
        <f t="shared" si="9"/>
        <v>5</v>
      </c>
      <c r="Z44" s="49"/>
      <c r="AA44" s="44"/>
    </row>
    <row r="45" spans="1:27" ht="18" customHeight="1">
      <c r="A45" s="48">
        <v>41</v>
      </c>
      <c r="B45" s="48">
        <v>7</v>
      </c>
      <c r="C45" s="49">
        <v>7</v>
      </c>
      <c r="D45" s="58" t="s">
        <v>509</v>
      </c>
      <c r="E45" s="58" t="s">
        <v>525</v>
      </c>
      <c r="F45" s="44" t="s">
        <v>28</v>
      </c>
      <c r="G45" s="58" t="s">
        <v>526</v>
      </c>
      <c r="H45" s="58">
        <v>74</v>
      </c>
      <c r="I45" s="58">
        <v>5</v>
      </c>
      <c r="J45" s="51">
        <f t="shared" si="0"/>
        <v>18.5</v>
      </c>
      <c r="K45" s="51">
        <v>66</v>
      </c>
      <c r="L45" s="51">
        <f t="shared" si="1"/>
        <v>26.400000000000002</v>
      </c>
      <c r="M45" s="51">
        <v>12.76</v>
      </c>
      <c r="N45" s="51">
        <v>9</v>
      </c>
      <c r="O45" s="51">
        <f t="shared" si="2"/>
        <v>12</v>
      </c>
      <c r="P45" s="51"/>
      <c r="Q45" s="51"/>
      <c r="R45" s="51" t="s">
        <v>448</v>
      </c>
      <c r="S45" s="51"/>
      <c r="T45" s="51">
        <v>9.5</v>
      </c>
      <c r="U45" s="51">
        <f t="shared" si="3"/>
        <v>12.666666666666666</v>
      </c>
      <c r="V45" s="51">
        <f t="shared" si="4"/>
        <v>51.06666666666667</v>
      </c>
      <c r="W45" s="51">
        <f t="shared" si="5"/>
        <v>25.533333333333335</v>
      </c>
      <c r="X45" s="52">
        <f t="shared" si="6"/>
        <v>44.03333333333333</v>
      </c>
      <c r="Y45" s="53">
        <f t="shared" si="9"/>
        <v>6</v>
      </c>
      <c r="Z45" s="49"/>
      <c r="AA45" s="44"/>
    </row>
    <row r="46" spans="1:27" ht="18" customHeight="1">
      <c r="A46" s="48">
        <v>42</v>
      </c>
      <c r="B46" s="48">
        <v>24</v>
      </c>
      <c r="C46" s="49">
        <v>32</v>
      </c>
      <c r="D46" s="58" t="s">
        <v>509</v>
      </c>
      <c r="E46" s="59" t="s">
        <v>527</v>
      </c>
      <c r="F46" s="59" t="s">
        <v>29</v>
      </c>
      <c r="G46" s="59" t="s">
        <v>528</v>
      </c>
      <c r="H46" s="59">
        <v>74</v>
      </c>
      <c r="I46" s="59">
        <v>5</v>
      </c>
      <c r="J46" s="51">
        <f t="shared" si="0"/>
        <v>18.5</v>
      </c>
      <c r="K46" s="51">
        <v>72.2</v>
      </c>
      <c r="L46" s="51">
        <f t="shared" si="1"/>
        <v>28.880000000000003</v>
      </c>
      <c r="M46" s="51">
        <v>17.4</v>
      </c>
      <c r="N46" s="51">
        <v>6.39</v>
      </c>
      <c r="O46" s="51">
        <f t="shared" si="2"/>
        <v>8.52</v>
      </c>
      <c r="P46" s="51"/>
      <c r="Q46" s="51"/>
      <c r="R46" s="51" t="s">
        <v>448</v>
      </c>
      <c r="S46" s="51"/>
      <c r="T46" s="51">
        <v>9.5</v>
      </c>
      <c r="U46" s="51">
        <f t="shared" si="3"/>
        <v>12.666666666666666</v>
      </c>
      <c r="V46" s="51">
        <f t="shared" si="4"/>
        <v>50.06666666666667</v>
      </c>
      <c r="W46" s="51">
        <f t="shared" si="5"/>
        <v>25.033333333333335</v>
      </c>
      <c r="X46" s="52">
        <f t="shared" si="6"/>
        <v>43.53333333333333</v>
      </c>
      <c r="Y46" s="53">
        <f t="shared" si="9"/>
        <v>7</v>
      </c>
      <c r="Z46" s="49"/>
      <c r="AA46" s="44"/>
    </row>
    <row r="47" spans="1:27" ht="18" customHeight="1">
      <c r="A47" s="48">
        <v>43</v>
      </c>
      <c r="B47" s="48">
        <v>33</v>
      </c>
      <c r="C47" s="49">
        <v>23</v>
      </c>
      <c r="D47" s="58" t="s">
        <v>509</v>
      </c>
      <c r="E47" s="58" t="s">
        <v>529</v>
      </c>
      <c r="F47" s="44" t="s">
        <v>28</v>
      </c>
      <c r="G47" s="58" t="s">
        <v>530</v>
      </c>
      <c r="H47" s="58">
        <v>70.5</v>
      </c>
      <c r="I47" s="58">
        <v>6</v>
      </c>
      <c r="J47" s="51">
        <f t="shared" si="0"/>
        <v>17.625</v>
      </c>
      <c r="K47" s="51">
        <v>64.2</v>
      </c>
      <c r="L47" s="51">
        <f t="shared" si="1"/>
        <v>25.680000000000003</v>
      </c>
      <c r="M47" s="51">
        <v>14.39</v>
      </c>
      <c r="N47" s="51">
        <v>2.65</v>
      </c>
      <c r="O47" s="51">
        <f t="shared" si="2"/>
        <v>3.533333333333333</v>
      </c>
      <c r="P47" s="51"/>
      <c r="Q47" s="51"/>
      <c r="R47" s="51" t="s">
        <v>448</v>
      </c>
      <c r="S47" s="51"/>
      <c r="T47" s="51">
        <v>0</v>
      </c>
      <c r="U47" s="51">
        <f t="shared" si="3"/>
        <v>0</v>
      </c>
      <c r="V47" s="51">
        <f t="shared" si="4"/>
        <v>29.21333333333334</v>
      </c>
      <c r="W47" s="51">
        <f t="shared" si="5"/>
        <v>14.60666666666667</v>
      </c>
      <c r="X47" s="52">
        <f t="shared" si="6"/>
        <v>32.23166666666667</v>
      </c>
      <c r="Y47" s="53">
        <f t="shared" si="9"/>
        <v>8</v>
      </c>
      <c r="Z47" s="49"/>
      <c r="AA47" s="44"/>
    </row>
  </sheetData>
  <mergeCells count="23">
    <mergeCell ref="X2:X4"/>
    <mergeCell ref="Y2:Y4"/>
    <mergeCell ref="Z2:Z4"/>
    <mergeCell ref="AA2:AA4"/>
    <mergeCell ref="E2:E4"/>
    <mergeCell ref="B2:B4"/>
    <mergeCell ref="J3:J4"/>
    <mergeCell ref="K2:W2"/>
    <mergeCell ref="G2:G4"/>
    <mergeCell ref="F2:F4"/>
    <mergeCell ref="V3:V4"/>
    <mergeCell ref="W3:W4"/>
    <mergeCell ref="T3:U3"/>
    <mergeCell ref="A1:AA1"/>
    <mergeCell ref="H2:J2"/>
    <mergeCell ref="K3:L3"/>
    <mergeCell ref="M3:O3"/>
    <mergeCell ref="P3:S3"/>
    <mergeCell ref="H3:H4"/>
    <mergeCell ref="I3:I4"/>
    <mergeCell ref="A2:A4"/>
    <mergeCell ref="C2:C4"/>
    <mergeCell ref="D2:D4"/>
  </mergeCells>
  <printOptions horizontalCentered="1"/>
  <pageMargins left="0.15748031496062992" right="0.15748031496062992" top="0.5905511811023623" bottom="0.787401574803149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1"/>
  <sheetViews>
    <sheetView zoomScale="115" zoomScaleNormal="115" workbookViewId="0" topLeftCell="A1">
      <pane xSplit="5" ySplit="3" topLeftCell="F1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28" sqref="G28"/>
    </sheetView>
  </sheetViews>
  <sheetFormatPr defaultColWidth="9.00390625" defaultRowHeight="14.25"/>
  <cols>
    <col min="1" max="1" width="4.125" style="10" customWidth="1"/>
    <col min="2" max="3" width="4.125" style="10" hidden="1" customWidth="1"/>
    <col min="4" max="4" width="10.875" style="10" customWidth="1"/>
    <col min="5" max="5" width="6.75390625" style="10" customWidth="1"/>
    <col min="6" max="6" width="3.875" style="10" customWidth="1"/>
    <col min="7" max="7" width="12.75390625" style="17" customWidth="1"/>
    <col min="8" max="8" width="7.00390625" style="10" customWidth="1"/>
    <col min="9" max="9" width="3.875" style="10" hidden="1" customWidth="1"/>
    <col min="10" max="10" width="9.375" style="19" customWidth="1"/>
    <col min="11" max="11" width="7.50390625" style="19" customWidth="1"/>
    <col min="12" max="12" width="7.375" style="19" customWidth="1"/>
    <col min="13" max="13" width="8.75390625" style="19" customWidth="1"/>
    <col min="14" max="14" width="9.50390625" style="17" customWidth="1"/>
    <col min="15" max="15" width="7.875" style="19" customWidth="1"/>
    <col min="16" max="16" width="8.75390625" style="17" customWidth="1"/>
    <col min="17" max="17" width="5.50390625" style="17" customWidth="1"/>
    <col min="18" max="18" width="8.625" style="17" hidden="1" customWidth="1"/>
    <col min="19" max="19" width="9.00390625" style="23" customWidth="1"/>
    <col min="20" max="16384" width="9.00390625" style="10" customWidth="1"/>
  </cols>
  <sheetData>
    <row r="1" spans="1:19" s="9" customFormat="1" ht="27.75" customHeight="1">
      <c r="A1" s="69" t="s">
        <v>532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24" customHeight="1">
      <c r="A2" s="70" t="s">
        <v>420</v>
      </c>
      <c r="B2" s="70" t="s">
        <v>533</v>
      </c>
      <c r="C2" s="70" t="s">
        <v>534</v>
      </c>
      <c r="D2" s="70" t="s">
        <v>423</v>
      </c>
      <c r="E2" s="70" t="s">
        <v>47</v>
      </c>
      <c r="F2" s="70" t="s">
        <v>424</v>
      </c>
      <c r="G2" s="73" t="s">
        <v>48</v>
      </c>
      <c r="H2" s="75" t="s">
        <v>425</v>
      </c>
      <c r="I2" s="76"/>
      <c r="J2" s="77"/>
      <c r="K2" s="78" t="s">
        <v>426</v>
      </c>
      <c r="L2" s="82"/>
      <c r="M2" s="82"/>
      <c r="N2" s="82"/>
      <c r="O2" s="79"/>
      <c r="P2" s="73" t="s">
        <v>427</v>
      </c>
      <c r="Q2" s="73" t="s">
        <v>428</v>
      </c>
      <c r="R2" s="73" t="s">
        <v>429</v>
      </c>
      <c r="S2" s="67" t="s">
        <v>430</v>
      </c>
    </row>
    <row r="3" spans="1:19" ht="24">
      <c r="A3" s="71"/>
      <c r="B3" s="71"/>
      <c r="C3" s="71"/>
      <c r="D3" s="72"/>
      <c r="E3" s="71"/>
      <c r="F3" s="71"/>
      <c r="G3" s="74"/>
      <c r="H3" s="11" t="s">
        <v>431</v>
      </c>
      <c r="I3" s="11" t="s">
        <v>428</v>
      </c>
      <c r="J3" s="18" t="s">
        <v>432</v>
      </c>
      <c r="K3" s="61" t="s">
        <v>591</v>
      </c>
      <c r="L3" s="61" t="s">
        <v>592</v>
      </c>
      <c r="M3" s="61" t="s">
        <v>593</v>
      </c>
      <c r="N3" s="12" t="s">
        <v>594</v>
      </c>
      <c r="O3" s="18" t="s">
        <v>432</v>
      </c>
      <c r="P3" s="74"/>
      <c r="Q3" s="74"/>
      <c r="R3" s="74"/>
      <c r="S3" s="68"/>
    </row>
    <row r="4" spans="1:19" ht="19.5" customHeight="1">
      <c r="A4" s="1">
        <v>26</v>
      </c>
      <c r="B4" s="1">
        <v>26</v>
      </c>
      <c r="C4" s="13">
        <v>18</v>
      </c>
      <c r="D4" s="3" t="s">
        <v>595</v>
      </c>
      <c r="E4" s="2" t="s">
        <v>535</v>
      </c>
      <c r="F4" s="2" t="s">
        <v>28</v>
      </c>
      <c r="G4" s="3">
        <v>136211201402</v>
      </c>
      <c r="H4" s="2">
        <v>115</v>
      </c>
      <c r="I4" s="2">
        <v>29</v>
      </c>
      <c r="J4" s="24">
        <f aca="true" t="shared" si="0" ref="J4:J41">H4/4</f>
        <v>28.75</v>
      </c>
      <c r="K4" s="24">
        <v>19.28</v>
      </c>
      <c r="L4" s="24">
        <v>39.56</v>
      </c>
      <c r="M4" s="24">
        <v>38.46</v>
      </c>
      <c r="N4" s="24">
        <f aca="true" t="shared" si="1" ref="N4:N41">K4+L4+M4</f>
        <v>97.30000000000001</v>
      </c>
      <c r="O4" s="24">
        <f aca="true" t="shared" si="2" ref="O4:O41">N4/2</f>
        <v>48.650000000000006</v>
      </c>
      <c r="P4" s="16">
        <f aca="true" t="shared" si="3" ref="P4:P41">J4+O4</f>
        <v>77.4</v>
      </c>
      <c r="Q4" s="13">
        <f aca="true" t="shared" si="4" ref="Q4:Q33">RANK(P4,P$4:P$33)</f>
        <v>1</v>
      </c>
      <c r="R4" s="13"/>
      <c r="S4" s="15"/>
    </row>
    <row r="5" spans="1:19" ht="19.5" customHeight="1">
      <c r="A5" s="1">
        <v>16</v>
      </c>
      <c r="B5" s="1">
        <v>32</v>
      </c>
      <c r="C5" s="13">
        <v>30</v>
      </c>
      <c r="D5" s="3" t="s">
        <v>595</v>
      </c>
      <c r="E5" s="2" t="s">
        <v>536</v>
      </c>
      <c r="F5" s="2" t="s">
        <v>29</v>
      </c>
      <c r="G5" s="3">
        <v>136211200302</v>
      </c>
      <c r="H5" s="2">
        <v>124.5</v>
      </c>
      <c r="I5" s="2">
        <v>17</v>
      </c>
      <c r="J5" s="24">
        <f t="shared" si="0"/>
        <v>31.125</v>
      </c>
      <c r="K5" s="24">
        <v>17.62</v>
      </c>
      <c r="L5" s="24">
        <v>36.14</v>
      </c>
      <c r="M5" s="24">
        <v>37.88</v>
      </c>
      <c r="N5" s="24">
        <f t="shared" si="1"/>
        <v>91.64000000000001</v>
      </c>
      <c r="O5" s="24">
        <f t="shared" si="2"/>
        <v>45.82000000000001</v>
      </c>
      <c r="P5" s="16">
        <f t="shared" si="3"/>
        <v>76.94500000000001</v>
      </c>
      <c r="Q5" s="13">
        <f t="shared" si="4"/>
        <v>2</v>
      </c>
      <c r="R5" s="13"/>
      <c r="S5" s="15"/>
    </row>
    <row r="6" spans="1:19" ht="19.5" customHeight="1">
      <c r="A6" s="1">
        <v>28</v>
      </c>
      <c r="B6" s="1">
        <v>36</v>
      </c>
      <c r="C6" s="13">
        <v>9</v>
      </c>
      <c r="D6" s="3" t="s">
        <v>595</v>
      </c>
      <c r="E6" s="2" t="s">
        <v>537</v>
      </c>
      <c r="F6" s="2" t="s">
        <v>28</v>
      </c>
      <c r="G6" s="3">
        <v>136211201018</v>
      </c>
      <c r="H6" s="2">
        <v>110.5</v>
      </c>
      <c r="I6" s="2">
        <v>31</v>
      </c>
      <c r="J6" s="24">
        <f t="shared" si="0"/>
        <v>27.625</v>
      </c>
      <c r="K6" s="24">
        <v>18.3</v>
      </c>
      <c r="L6" s="24">
        <v>38.72</v>
      </c>
      <c r="M6" s="24">
        <v>39.18</v>
      </c>
      <c r="N6" s="24">
        <f t="shared" si="1"/>
        <v>96.19999999999999</v>
      </c>
      <c r="O6" s="24">
        <f t="shared" si="2"/>
        <v>48.099999999999994</v>
      </c>
      <c r="P6" s="16">
        <f t="shared" si="3"/>
        <v>75.725</v>
      </c>
      <c r="Q6" s="13">
        <f t="shared" si="4"/>
        <v>3</v>
      </c>
      <c r="R6" s="13"/>
      <c r="S6" s="7" t="s">
        <v>11</v>
      </c>
    </row>
    <row r="7" spans="1:19" ht="19.5" customHeight="1">
      <c r="A7" s="1">
        <v>15</v>
      </c>
      <c r="B7" s="1">
        <v>34</v>
      </c>
      <c r="C7" s="13">
        <v>2</v>
      </c>
      <c r="D7" s="3" t="s">
        <v>595</v>
      </c>
      <c r="E7" s="2" t="s">
        <v>538</v>
      </c>
      <c r="F7" s="2" t="s">
        <v>29</v>
      </c>
      <c r="G7" s="3">
        <v>136211200121</v>
      </c>
      <c r="H7" s="2">
        <v>124.5</v>
      </c>
      <c r="I7" s="2">
        <v>17</v>
      </c>
      <c r="J7" s="24">
        <f t="shared" si="0"/>
        <v>31.125</v>
      </c>
      <c r="K7" s="24">
        <v>18.66</v>
      </c>
      <c r="L7" s="24">
        <v>37.08</v>
      </c>
      <c r="M7" s="24">
        <v>33.2</v>
      </c>
      <c r="N7" s="24">
        <f t="shared" si="1"/>
        <v>88.94</v>
      </c>
      <c r="O7" s="24">
        <f t="shared" si="2"/>
        <v>44.47</v>
      </c>
      <c r="P7" s="16">
        <f t="shared" si="3"/>
        <v>75.595</v>
      </c>
      <c r="Q7" s="13">
        <f t="shared" si="4"/>
        <v>4</v>
      </c>
      <c r="R7" s="13"/>
      <c r="S7" s="15"/>
    </row>
    <row r="8" spans="1:19" ht="19.5" customHeight="1">
      <c r="A8" s="1">
        <v>1</v>
      </c>
      <c r="B8" s="1">
        <v>31</v>
      </c>
      <c r="C8" s="13">
        <v>15</v>
      </c>
      <c r="D8" s="3" t="s">
        <v>595</v>
      </c>
      <c r="E8" s="2" t="s">
        <v>539</v>
      </c>
      <c r="F8" s="2" t="s">
        <v>29</v>
      </c>
      <c r="G8" s="3">
        <v>136211201319</v>
      </c>
      <c r="H8" s="2">
        <v>159</v>
      </c>
      <c r="I8" s="2">
        <v>1</v>
      </c>
      <c r="J8" s="24">
        <f t="shared" si="0"/>
        <v>39.75</v>
      </c>
      <c r="K8" s="24">
        <v>6.92</v>
      </c>
      <c r="L8" s="24">
        <v>32.2</v>
      </c>
      <c r="M8" s="24">
        <v>31.96</v>
      </c>
      <c r="N8" s="24">
        <f t="shared" si="1"/>
        <v>71.08000000000001</v>
      </c>
      <c r="O8" s="24">
        <f t="shared" si="2"/>
        <v>35.540000000000006</v>
      </c>
      <c r="P8" s="16">
        <f t="shared" si="3"/>
        <v>75.29</v>
      </c>
      <c r="Q8" s="13">
        <f t="shared" si="4"/>
        <v>5</v>
      </c>
      <c r="R8" s="13"/>
      <c r="S8" s="15"/>
    </row>
    <row r="9" spans="1:19" ht="19.5" customHeight="1">
      <c r="A9" s="1">
        <v>4</v>
      </c>
      <c r="B9" s="1">
        <v>15</v>
      </c>
      <c r="C9" s="13">
        <v>4</v>
      </c>
      <c r="D9" s="3" t="s">
        <v>595</v>
      </c>
      <c r="E9" s="2" t="s">
        <v>540</v>
      </c>
      <c r="F9" s="2" t="s">
        <v>29</v>
      </c>
      <c r="G9" s="3">
        <v>136211200605</v>
      </c>
      <c r="H9" s="2">
        <v>148</v>
      </c>
      <c r="I9" s="2">
        <v>4</v>
      </c>
      <c r="J9" s="24">
        <f t="shared" si="0"/>
        <v>37</v>
      </c>
      <c r="K9" s="24">
        <v>11</v>
      </c>
      <c r="L9" s="24">
        <v>31.44</v>
      </c>
      <c r="M9" s="24">
        <v>32.7</v>
      </c>
      <c r="N9" s="24">
        <f t="shared" si="1"/>
        <v>75.14</v>
      </c>
      <c r="O9" s="24">
        <f t="shared" si="2"/>
        <v>37.57</v>
      </c>
      <c r="P9" s="16">
        <f t="shared" si="3"/>
        <v>74.57</v>
      </c>
      <c r="Q9" s="13">
        <f t="shared" si="4"/>
        <v>6</v>
      </c>
      <c r="R9" s="13"/>
      <c r="S9" s="15"/>
    </row>
    <row r="10" spans="1:19" ht="19.5" customHeight="1">
      <c r="A10" s="1">
        <v>2</v>
      </c>
      <c r="B10" s="1">
        <v>25</v>
      </c>
      <c r="C10" s="13">
        <v>21</v>
      </c>
      <c r="D10" s="3" t="s">
        <v>595</v>
      </c>
      <c r="E10" s="2" t="s">
        <v>541</v>
      </c>
      <c r="F10" s="2" t="s">
        <v>29</v>
      </c>
      <c r="G10" s="3">
        <v>136211201328</v>
      </c>
      <c r="H10" s="2">
        <v>155</v>
      </c>
      <c r="I10" s="2">
        <v>2</v>
      </c>
      <c r="J10" s="24">
        <f t="shared" si="0"/>
        <v>38.75</v>
      </c>
      <c r="K10" s="24">
        <v>10.92</v>
      </c>
      <c r="L10" s="24">
        <v>33.38</v>
      </c>
      <c r="M10" s="24">
        <v>26.8</v>
      </c>
      <c r="N10" s="24">
        <f t="shared" si="1"/>
        <v>71.10000000000001</v>
      </c>
      <c r="O10" s="24">
        <f t="shared" si="2"/>
        <v>35.550000000000004</v>
      </c>
      <c r="P10" s="16">
        <f t="shared" si="3"/>
        <v>74.30000000000001</v>
      </c>
      <c r="Q10" s="13">
        <f t="shared" si="4"/>
        <v>7</v>
      </c>
      <c r="R10" s="13"/>
      <c r="S10" s="15"/>
    </row>
    <row r="11" spans="1:19" ht="19.5" customHeight="1">
      <c r="A11" s="1">
        <v>3</v>
      </c>
      <c r="B11" s="1">
        <v>17</v>
      </c>
      <c r="C11" s="13">
        <v>20</v>
      </c>
      <c r="D11" s="3" t="s">
        <v>595</v>
      </c>
      <c r="E11" s="2" t="s">
        <v>542</v>
      </c>
      <c r="F11" s="2" t="s">
        <v>29</v>
      </c>
      <c r="G11" s="3">
        <v>136211201207</v>
      </c>
      <c r="H11" s="2">
        <v>150.5</v>
      </c>
      <c r="I11" s="2">
        <v>3</v>
      </c>
      <c r="J11" s="24">
        <f t="shared" si="0"/>
        <v>37.625</v>
      </c>
      <c r="K11" s="24">
        <v>7.08</v>
      </c>
      <c r="L11" s="24">
        <v>31.5</v>
      </c>
      <c r="M11" s="24">
        <v>31.86</v>
      </c>
      <c r="N11" s="24">
        <f t="shared" si="1"/>
        <v>70.44</v>
      </c>
      <c r="O11" s="24">
        <f t="shared" si="2"/>
        <v>35.22</v>
      </c>
      <c r="P11" s="16">
        <f t="shared" si="3"/>
        <v>72.845</v>
      </c>
      <c r="Q11" s="13">
        <f t="shared" si="4"/>
        <v>8</v>
      </c>
      <c r="R11" s="13"/>
      <c r="S11" s="15"/>
    </row>
    <row r="12" spans="1:19" ht="19.5" customHeight="1">
      <c r="A12" s="1">
        <v>8</v>
      </c>
      <c r="B12" s="1">
        <v>8</v>
      </c>
      <c r="C12" s="13">
        <v>17</v>
      </c>
      <c r="D12" s="3" t="s">
        <v>595</v>
      </c>
      <c r="E12" s="2" t="s">
        <v>543</v>
      </c>
      <c r="F12" s="2" t="s">
        <v>29</v>
      </c>
      <c r="G12" s="3">
        <v>136211200521</v>
      </c>
      <c r="H12" s="2">
        <v>132</v>
      </c>
      <c r="I12" s="2">
        <v>9</v>
      </c>
      <c r="J12" s="24">
        <f t="shared" si="0"/>
        <v>33</v>
      </c>
      <c r="K12" s="24">
        <v>13.28</v>
      </c>
      <c r="L12" s="24">
        <v>31.06</v>
      </c>
      <c r="M12" s="24">
        <v>34.56</v>
      </c>
      <c r="N12" s="24">
        <f t="shared" si="1"/>
        <v>78.9</v>
      </c>
      <c r="O12" s="24">
        <f t="shared" si="2"/>
        <v>39.45</v>
      </c>
      <c r="P12" s="16">
        <f t="shared" si="3"/>
        <v>72.45</v>
      </c>
      <c r="Q12" s="13">
        <f t="shared" si="4"/>
        <v>9</v>
      </c>
      <c r="R12" s="13"/>
      <c r="S12" s="15"/>
    </row>
    <row r="13" spans="1:19" ht="19.5" customHeight="1">
      <c r="A13" s="1">
        <v>13</v>
      </c>
      <c r="B13" s="1">
        <v>22</v>
      </c>
      <c r="C13" s="13">
        <v>8</v>
      </c>
      <c r="D13" s="3" t="s">
        <v>595</v>
      </c>
      <c r="E13" s="2" t="s">
        <v>544</v>
      </c>
      <c r="F13" s="2" t="s">
        <v>29</v>
      </c>
      <c r="G13" s="3">
        <v>136211201027</v>
      </c>
      <c r="H13" s="2">
        <v>126.5</v>
      </c>
      <c r="I13" s="2">
        <v>14</v>
      </c>
      <c r="J13" s="24">
        <f t="shared" si="0"/>
        <v>31.625</v>
      </c>
      <c r="K13" s="24">
        <v>17.16</v>
      </c>
      <c r="L13" s="24">
        <v>36.4</v>
      </c>
      <c r="M13" s="24">
        <v>27.86</v>
      </c>
      <c r="N13" s="24">
        <f t="shared" si="1"/>
        <v>81.42</v>
      </c>
      <c r="O13" s="24">
        <f t="shared" si="2"/>
        <v>40.71</v>
      </c>
      <c r="P13" s="16">
        <f t="shared" si="3"/>
        <v>72.33500000000001</v>
      </c>
      <c r="Q13" s="13">
        <f t="shared" si="4"/>
        <v>10</v>
      </c>
      <c r="R13" s="13"/>
      <c r="S13" s="15"/>
    </row>
    <row r="14" spans="1:19" ht="19.5" customHeight="1">
      <c r="A14" s="1">
        <v>5</v>
      </c>
      <c r="B14" s="1">
        <v>6</v>
      </c>
      <c r="C14" s="13">
        <v>22</v>
      </c>
      <c r="D14" s="3" t="s">
        <v>595</v>
      </c>
      <c r="E14" s="2" t="s">
        <v>545</v>
      </c>
      <c r="F14" s="2" t="s">
        <v>29</v>
      </c>
      <c r="G14" s="3">
        <v>136011101823</v>
      </c>
      <c r="H14" s="2">
        <v>141.5</v>
      </c>
      <c r="I14" s="2">
        <v>5</v>
      </c>
      <c r="J14" s="24">
        <f t="shared" si="0"/>
        <v>35.375</v>
      </c>
      <c r="K14" s="24">
        <v>10.36</v>
      </c>
      <c r="L14" s="24">
        <v>32.16</v>
      </c>
      <c r="M14" s="24">
        <v>30.96</v>
      </c>
      <c r="N14" s="24">
        <f t="shared" si="1"/>
        <v>73.47999999999999</v>
      </c>
      <c r="O14" s="24">
        <f t="shared" si="2"/>
        <v>36.739999999999995</v>
      </c>
      <c r="P14" s="16">
        <f t="shared" si="3"/>
        <v>72.115</v>
      </c>
      <c r="Q14" s="13">
        <f t="shared" si="4"/>
        <v>11</v>
      </c>
      <c r="R14" s="13"/>
      <c r="S14" s="15"/>
    </row>
    <row r="15" spans="1:19" ht="19.5" customHeight="1">
      <c r="A15" s="1">
        <v>17</v>
      </c>
      <c r="B15" s="1">
        <v>38</v>
      </c>
      <c r="C15" s="13">
        <v>1</v>
      </c>
      <c r="D15" s="3" t="s">
        <v>595</v>
      </c>
      <c r="E15" s="2" t="s">
        <v>546</v>
      </c>
      <c r="F15" s="2" t="s">
        <v>28</v>
      </c>
      <c r="G15" s="3">
        <v>136211201307</v>
      </c>
      <c r="H15" s="2">
        <v>121</v>
      </c>
      <c r="I15" s="2">
        <v>19</v>
      </c>
      <c r="J15" s="24">
        <f t="shared" si="0"/>
        <v>30.25</v>
      </c>
      <c r="K15" s="24">
        <v>19.72</v>
      </c>
      <c r="L15" s="24">
        <v>30.1</v>
      </c>
      <c r="M15" s="24">
        <v>32.4</v>
      </c>
      <c r="N15" s="24">
        <f t="shared" si="1"/>
        <v>82.22</v>
      </c>
      <c r="O15" s="24">
        <f t="shared" si="2"/>
        <v>41.11</v>
      </c>
      <c r="P15" s="16">
        <f t="shared" si="3"/>
        <v>71.36</v>
      </c>
      <c r="Q15" s="13">
        <f t="shared" si="4"/>
        <v>12</v>
      </c>
      <c r="R15" s="13"/>
      <c r="S15" s="15"/>
    </row>
    <row r="16" spans="1:19" ht="19.5" customHeight="1">
      <c r="A16" s="1">
        <v>14</v>
      </c>
      <c r="B16" s="1">
        <v>3</v>
      </c>
      <c r="C16" s="13">
        <v>16</v>
      </c>
      <c r="D16" s="3" t="s">
        <v>595</v>
      </c>
      <c r="E16" s="2" t="s">
        <v>547</v>
      </c>
      <c r="F16" s="2" t="s">
        <v>29</v>
      </c>
      <c r="G16" s="3">
        <v>136211201127</v>
      </c>
      <c r="H16" s="2">
        <v>125</v>
      </c>
      <c r="I16" s="2">
        <v>16</v>
      </c>
      <c r="J16" s="24">
        <f t="shared" si="0"/>
        <v>31.25</v>
      </c>
      <c r="K16" s="24">
        <v>11.68</v>
      </c>
      <c r="L16" s="24">
        <v>30.58</v>
      </c>
      <c r="M16" s="24">
        <v>37.28</v>
      </c>
      <c r="N16" s="24">
        <f t="shared" si="1"/>
        <v>79.53999999999999</v>
      </c>
      <c r="O16" s="24">
        <f t="shared" si="2"/>
        <v>39.769999999999996</v>
      </c>
      <c r="P16" s="16">
        <f t="shared" si="3"/>
        <v>71.02</v>
      </c>
      <c r="Q16" s="13">
        <f t="shared" si="4"/>
        <v>13</v>
      </c>
      <c r="R16" s="13"/>
      <c r="S16" s="15"/>
    </row>
    <row r="17" spans="1:19" ht="19.5" customHeight="1">
      <c r="A17" s="1">
        <v>6</v>
      </c>
      <c r="B17" s="1">
        <v>2</v>
      </c>
      <c r="C17" s="13">
        <v>38</v>
      </c>
      <c r="D17" s="3" t="s">
        <v>595</v>
      </c>
      <c r="E17" s="2" t="s">
        <v>548</v>
      </c>
      <c r="F17" s="2" t="s">
        <v>29</v>
      </c>
      <c r="G17" s="3">
        <v>136211201208</v>
      </c>
      <c r="H17" s="2">
        <v>134.5</v>
      </c>
      <c r="I17" s="2">
        <v>6</v>
      </c>
      <c r="J17" s="24">
        <f t="shared" si="0"/>
        <v>33.625</v>
      </c>
      <c r="K17" s="24">
        <v>6.84</v>
      </c>
      <c r="L17" s="24">
        <v>37.94</v>
      </c>
      <c r="M17" s="24">
        <v>30</v>
      </c>
      <c r="N17" s="24">
        <f t="shared" si="1"/>
        <v>74.78</v>
      </c>
      <c r="O17" s="24">
        <f t="shared" si="2"/>
        <v>37.39</v>
      </c>
      <c r="P17" s="16">
        <f t="shared" si="3"/>
        <v>71.015</v>
      </c>
      <c r="Q17" s="13">
        <f t="shared" si="4"/>
        <v>14</v>
      </c>
      <c r="R17" s="13"/>
      <c r="S17" s="15"/>
    </row>
    <row r="18" spans="1:19" ht="19.5" customHeight="1">
      <c r="A18" s="1">
        <v>10</v>
      </c>
      <c r="B18" s="1">
        <v>16</v>
      </c>
      <c r="C18" s="13">
        <v>7</v>
      </c>
      <c r="D18" s="3" t="s">
        <v>595</v>
      </c>
      <c r="E18" s="2" t="s">
        <v>549</v>
      </c>
      <c r="F18" s="2" t="s">
        <v>29</v>
      </c>
      <c r="G18" s="3">
        <v>136211200217</v>
      </c>
      <c r="H18" s="2">
        <v>129</v>
      </c>
      <c r="I18" s="2">
        <v>11</v>
      </c>
      <c r="J18" s="24">
        <f t="shared" si="0"/>
        <v>32.25</v>
      </c>
      <c r="K18" s="24">
        <v>10.6</v>
      </c>
      <c r="L18" s="24">
        <v>35.8</v>
      </c>
      <c r="M18" s="24">
        <v>31</v>
      </c>
      <c r="N18" s="24">
        <f t="shared" si="1"/>
        <v>77.4</v>
      </c>
      <c r="O18" s="24">
        <f t="shared" si="2"/>
        <v>38.7</v>
      </c>
      <c r="P18" s="16">
        <f t="shared" si="3"/>
        <v>70.95</v>
      </c>
      <c r="Q18" s="13">
        <f t="shared" si="4"/>
        <v>15</v>
      </c>
      <c r="R18" s="13"/>
      <c r="S18" s="15"/>
    </row>
    <row r="19" spans="1:19" ht="19.5" customHeight="1">
      <c r="A19" s="1">
        <v>18</v>
      </c>
      <c r="B19" s="1">
        <v>27</v>
      </c>
      <c r="C19" s="13">
        <v>12</v>
      </c>
      <c r="D19" s="3" t="s">
        <v>595</v>
      </c>
      <c r="E19" s="2" t="s">
        <v>550</v>
      </c>
      <c r="F19" s="2" t="s">
        <v>29</v>
      </c>
      <c r="G19" s="3">
        <v>136211200329</v>
      </c>
      <c r="H19" s="2">
        <v>121</v>
      </c>
      <c r="I19" s="2">
        <v>19</v>
      </c>
      <c r="J19" s="24">
        <f t="shared" si="0"/>
        <v>30.25</v>
      </c>
      <c r="K19" s="24">
        <v>13.54</v>
      </c>
      <c r="L19" s="24">
        <v>35.84</v>
      </c>
      <c r="M19" s="24">
        <v>31.4</v>
      </c>
      <c r="N19" s="24">
        <f t="shared" si="1"/>
        <v>80.78</v>
      </c>
      <c r="O19" s="24">
        <f t="shared" si="2"/>
        <v>40.39</v>
      </c>
      <c r="P19" s="16">
        <f t="shared" si="3"/>
        <v>70.64</v>
      </c>
      <c r="Q19" s="13">
        <f t="shared" si="4"/>
        <v>16</v>
      </c>
      <c r="R19" s="13"/>
      <c r="S19" s="15"/>
    </row>
    <row r="20" spans="1:19" ht="19.5" customHeight="1">
      <c r="A20" s="1">
        <v>7</v>
      </c>
      <c r="B20" s="1">
        <v>20</v>
      </c>
      <c r="C20" s="13">
        <v>27</v>
      </c>
      <c r="D20" s="3" t="s">
        <v>595</v>
      </c>
      <c r="E20" s="2" t="s">
        <v>551</v>
      </c>
      <c r="F20" s="2" t="s">
        <v>29</v>
      </c>
      <c r="G20" s="3">
        <v>136211200618</v>
      </c>
      <c r="H20" s="2">
        <v>133.5</v>
      </c>
      <c r="I20" s="2">
        <v>7</v>
      </c>
      <c r="J20" s="24">
        <f t="shared" si="0"/>
        <v>33.375</v>
      </c>
      <c r="K20" s="24">
        <v>13.66</v>
      </c>
      <c r="L20" s="24">
        <v>25.86</v>
      </c>
      <c r="M20" s="24">
        <v>32.72</v>
      </c>
      <c r="N20" s="24">
        <f t="shared" si="1"/>
        <v>72.24</v>
      </c>
      <c r="O20" s="24">
        <f t="shared" si="2"/>
        <v>36.12</v>
      </c>
      <c r="P20" s="16">
        <f t="shared" si="3"/>
        <v>69.495</v>
      </c>
      <c r="Q20" s="13">
        <f t="shared" si="4"/>
        <v>17</v>
      </c>
      <c r="R20" s="13"/>
      <c r="S20" s="15"/>
    </row>
    <row r="21" spans="1:19" ht="19.5" customHeight="1">
      <c r="A21" s="1">
        <v>24</v>
      </c>
      <c r="B21" s="1">
        <v>4</v>
      </c>
      <c r="C21" s="13">
        <v>31</v>
      </c>
      <c r="D21" s="3" t="s">
        <v>595</v>
      </c>
      <c r="E21" s="2" t="s">
        <v>552</v>
      </c>
      <c r="F21" s="2" t="s">
        <v>29</v>
      </c>
      <c r="G21" s="3">
        <v>136211201129</v>
      </c>
      <c r="H21" s="2">
        <v>118</v>
      </c>
      <c r="I21" s="2">
        <v>27</v>
      </c>
      <c r="J21" s="24">
        <f t="shared" si="0"/>
        <v>29.5</v>
      </c>
      <c r="K21" s="24">
        <v>16.7</v>
      </c>
      <c r="L21" s="24">
        <v>25.54</v>
      </c>
      <c r="M21" s="24">
        <v>36.9</v>
      </c>
      <c r="N21" s="24">
        <f t="shared" si="1"/>
        <v>79.13999999999999</v>
      </c>
      <c r="O21" s="24">
        <f t="shared" si="2"/>
        <v>39.56999999999999</v>
      </c>
      <c r="P21" s="16">
        <f t="shared" si="3"/>
        <v>69.07</v>
      </c>
      <c r="Q21" s="13">
        <f t="shared" si="4"/>
        <v>18</v>
      </c>
      <c r="R21" s="13"/>
      <c r="S21" s="15"/>
    </row>
    <row r="22" spans="1:19" ht="19.5" customHeight="1">
      <c r="A22" s="1">
        <v>20</v>
      </c>
      <c r="B22" s="1">
        <v>1</v>
      </c>
      <c r="C22" s="13">
        <v>6</v>
      </c>
      <c r="D22" s="3" t="s">
        <v>595</v>
      </c>
      <c r="E22" s="2" t="s">
        <v>553</v>
      </c>
      <c r="F22" s="2" t="s">
        <v>29</v>
      </c>
      <c r="G22" s="3">
        <v>136211200228</v>
      </c>
      <c r="H22" s="2">
        <v>120</v>
      </c>
      <c r="I22" s="2">
        <v>22</v>
      </c>
      <c r="J22" s="24">
        <f t="shared" si="0"/>
        <v>30</v>
      </c>
      <c r="K22" s="24">
        <v>10.96</v>
      </c>
      <c r="L22" s="24">
        <v>30.86</v>
      </c>
      <c r="M22" s="24">
        <v>36.02</v>
      </c>
      <c r="N22" s="24">
        <f t="shared" si="1"/>
        <v>77.84</v>
      </c>
      <c r="O22" s="24">
        <f t="shared" si="2"/>
        <v>38.92</v>
      </c>
      <c r="P22" s="16">
        <f t="shared" si="3"/>
        <v>68.92</v>
      </c>
      <c r="Q22" s="13">
        <f t="shared" si="4"/>
        <v>19</v>
      </c>
      <c r="R22" s="13"/>
      <c r="S22" s="15"/>
    </row>
    <row r="23" spans="1:19" ht="19.5" customHeight="1">
      <c r="A23" s="1">
        <v>23</v>
      </c>
      <c r="B23" s="1">
        <v>10</v>
      </c>
      <c r="C23" s="13">
        <v>35</v>
      </c>
      <c r="D23" s="3" t="s">
        <v>595</v>
      </c>
      <c r="E23" s="2" t="s">
        <v>554</v>
      </c>
      <c r="F23" s="2" t="s">
        <v>29</v>
      </c>
      <c r="G23" s="3">
        <v>136211200313</v>
      </c>
      <c r="H23" s="2">
        <v>119</v>
      </c>
      <c r="I23" s="2">
        <v>23</v>
      </c>
      <c r="J23" s="24">
        <f t="shared" si="0"/>
        <v>29.75</v>
      </c>
      <c r="K23" s="24">
        <v>13.26</v>
      </c>
      <c r="L23" s="24">
        <v>26.7</v>
      </c>
      <c r="M23" s="24">
        <v>33.54</v>
      </c>
      <c r="N23" s="24">
        <f t="shared" si="1"/>
        <v>73.5</v>
      </c>
      <c r="O23" s="24">
        <f t="shared" si="2"/>
        <v>36.75</v>
      </c>
      <c r="P23" s="16">
        <f t="shared" si="3"/>
        <v>66.5</v>
      </c>
      <c r="Q23" s="13">
        <f t="shared" si="4"/>
        <v>20</v>
      </c>
      <c r="R23" s="13"/>
      <c r="S23" s="15"/>
    </row>
    <row r="24" spans="1:19" ht="19.5" customHeight="1">
      <c r="A24" s="1">
        <v>12</v>
      </c>
      <c r="B24" s="1">
        <v>19</v>
      </c>
      <c r="C24" s="13">
        <v>19</v>
      </c>
      <c r="D24" s="3" t="s">
        <v>595</v>
      </c>
      <c r="E24" s="2" t="s">
        <v>555</v>
      </c>
      <c r="F24" s="2" t="s">
        <v>28</v>
      </c>
      <c r="G24" s="3">
        <v>136211201407</v>
      </c>
      <c r="H24" s="2">
        <v>126.5</v>
      </c>
      <c r="I24" s="2">
        <v>14</v>
      </c>
      <c r="J24" s="24">
        <f t="shared" si="0"/>
        <v>31.625</v>
      </c>
      <c r="K24" s="24">
        <v>6.18</v>
      </c>
      <c r="L24" s="24">
        <v>30.94</v>
      </c>
      <c r="M24" s="24">
        <v>31.3</v>
      </c>
      <c r="N24" s="24">
        <f t="shared" si="1"/>
        <v>68.42</v>
      </c>
      <c r="O24" s="24">
        <f t="shared" si="2"/>
        <v>34.21</v>
      </c>
      <c r="P24" s="16">
        <f t="shared" si="3"/>
        <v>65.83500000000001</v>
      </c>
      <c r="Q24" s="13">
        <f t="shared" si="4"/>
        <v>21</v>
      </c>
      <c r="R24" s="13"/>
      <c r="S24" s="15"/>
    </row>
    <row r="25" spans="1:19" ht="19.5" customHeight="1">
      <c r="A25" s="1">
        <v>9</v>
      </c>
      <c r="B25" s="1">
        <v>37</v>
      </c>
      <c r="C25" s="13">
        <v>13</v>
      </c>
      <c r="D25" s="3" t="s">
        <v>595</v>
      </c>
      <c r="E25" s="2" t="s">
        <v>556</v>
      </c>
      <c r="F25" s="2" t="s">
        <v>28</v>
      </c>
      <c r="G25" s="3">
        <v>136211200801</v>
      </c>
      <c r="H25" s="2">
        <v>130.5</v>
      </c>
      <c r="I25" s="2">
        <v>10</v>
      </c>
      <c r="J25" s="24">
        <f t="shared" si="0"/>
        <v>32.625</v>
      </c>
      <c r="K25" s="24">
        <v>10.36</v>
      </c>
      <c r="L25" s="24">
        <v>28.16</v>
      </c>
      <c r="M25" s="24">
        <v>26.84</v>
      </c>
      <c r="N25" s="24">
        <f t="shared" si="1"/>
        <v>65.36</v>
      </c>
      <c r="O25" s="24">
        <f t="shared" si="2"/>
        <v>32.68</v>
      </c>
      <c r="P25" s="16">
        <f t="shared" si="3"/>
        <v>65.305</v>
      </c>
      <c r="Q25" s="13">
        <f t="shared" si="4"/>
        <v>22</v>
      </c>
      <c r="R25" s="13"/>
      <c r="S25" s="15"/>
    </row>
    <row r="26" spans="1:19" ht="19.5" customHeight="1">
      <c r="A26" s="1">
        <v>22</v>
      </c>
      <c r="B26" s="1">
        <v>21</v>
      </c>
      <c r="C26" s="13">
        <v>10</v>
      </c>
      <c r="D26" s="3" t="s">
        <v>595</v>
      </c>
      <c r="E26" s="2" t="s">
        <v>557</v>
      </c>
      <c r="F26" s="2" t="s">
        <v>29</v>
      </c>
      <c r="G26" s="3">
        <v>136211200611</v>
      </c>
      <c r="H26" s="2">
        <v>119</v>
      </c>
      <c r="I26" s="2">
        <v>23</v>
      </c>
      <c r="J26" s="24">
        <f t="shared" si="0"/>
        <v>29.75</v>
      </c>
      <c r="K26" s="24">
        <v>7.36</v>
      </c>
      <c r="L26" s="24">
        <v>31.38</v>
      </c>
      <c r="M26" s="24">
        <v>31.82</v>
      </c>
      <c r="N26" s="24">
        <f t="shared" si="1"/>
        <v>70.56</v>
      </c>
      <c r="O26" s="24">
        <f t="shared" si="2"/>
        <v>35.28</v>
      </c>
      <c r="P26" s="16">
        <f t="shared" si="3"/>
        <v>65.03</v>
      </c>
      <c r="Q26" s="13">
        <f t="shared" si="4"/>
        <v>23</v>
      </c>
      <c r="R26" s="13"/>
      <c r="S26" s="15"/>
    </row>
    <row r="27" spans="1:19" ht="19.5" customHeight="1">
      <c r="A27" s="1">
        <v>11</v>
      </c>
      <c r="B27" s="1">
        <v>18</v>
      </c>
      <c r="C27" s="13">
        <v>37</v>
      </c>
      <c r="D27" s="3" t="s">
        <v>595</v>
      </c>
      <c r="E27" s="2" t="s">
        <v>558</v>
      </c>
      <c r="F27" s="2" t="s">
        <v>28</v>
      </c>
      <c r="G27" s="3">
        <v>136211200905</v>
      </c>
      <c r="H27" s="2">
        <v>128</v>
      </c>
      <c r="I27" s="2">
        <v>12</v>
      </c>
      <c r="J27" s="24">
        <f t="shared" si="0"/>
        <v>32</v>
      </c>
      <c r="K27" s="24">
        <v>6.86</v>
      </c>
      <c r="L27" s="24">
        <v>31.46</v>
      </c>
      <c r="M27" s="24">
        <v>25.34</v>
      </c>
      <c r="N27" s="24">
        <f t="shared" si="1"/>
        <v>63.66</v>
      </c>
      <c r="O27" s="24">
        <f t="shared" si="2"/>
        <v>31.83</v>
      </c>
      <c r="P27" s="16">
        <f t="shared" si="3"/>
        <v>63.83</v>
      </c>
      <c r="Q27" s="13">
        <f t="shared" si="4"/>
        <v>24</v>
      </c>
      <c r="R27" s="13"/>
      <c r="S27" s="15"/>
    </row>
    <row r="28" spans="1:19" ht="19.5" customHeight="1">
      <c r="A28" s="1">
        <v>21</v>
      </c>
      <c r="B28" s="1">
        <v>5</v>
      </c>
      <c r="C28" s="13">
        <v>26</v>
      </c>
      <c r="D28" s="3" t="s">
        <v>595</v>
      </c>
      <c r="E28" s="2" t="s">
        <v>559</v>
      </c>
      <c r="F28" s="2" t="s">
        <v>29</v>
      </c>
      <c r="G28" s="3">
        <v>136211200805</v>
      </c>
      <c r="H28" s="2">
        <v>119</v>
      </c>
      <c r="I28" s="2">
        <v>23</v>
      </c>
      <c r="J28" s="24">
        <f t="shared" si="0"/>
        <v>29.75</v>
      </c>
      <c r="K28" s="24">
        <v>10.42</v>
      </c>
      <c r="L28" s="24">
        <v>28.3</v>
      </c>
      <c r="M28" s="24">
        <v>26.16</v>
      </c>
      <c r="N28" s="24">
        <f t="shared" si="1"/>
        <v>64.88</v>
      </c>
      <c r="O28" s="24">
        <f t="shared" si="2"/>
        <v>32.44</v>
      </c>
      <c r="P28" s="16">
        <f t="shared" si="3"/>
        <v>62.19</v>
      </c>
      <c r="Q28" s="13">
        <f t="shared" si="4"/>
        <v>25</v>
      </c>
      <c r="R28" s="13"/>
      <c r="S28" s="15"/>
    </row>
    <row r="29" spans="1:19" ht="19.5" customHeight="1">
      <c r="A29" s="1">
        <v>30</v>
      </c>
      <c r="B29" s="1">
        <v>14</v>
      </c>
      <c r="C29" s="13">
        <v>25</v>
      </c>
      <c r="D29" s="3" t="s">
        <v>595</v>
      </c>
      <c r="E29" s="2" t="s">
        <v>560</v>
      </c>
      <c r="F29" s="2" t="s">
        <v>29</v>
      </c>
      <c r="G29" s="3">
        <v>136211200310</v>
      </c>
      <c r="H29" s="2">
        <v>108.5</v>
      </c>
      <c r="I29" s="2">
        <v>34</v>
      </c>
      <c r="J29" s="24">
        <f t="shared" si="0"/>
        <v>27.125</v>
      </c>
      <c r="K29" s="24">
        <v>6.3</v>
      </c>
      <c r="L29" s="24">
        <v>31.34</v>
      </c>
      <c r="M29" s="24">
        <v>26.5</v>
      </c>
      <c r="N29" s="24">
        <f t="shared" si="1"/>
        <v>64.14</v>
      </c>
      <c r="O29" s="24">
        <f t="shared" si="2"/>
        <v>32.07</v>
      </c>
      <c r="P29" s="16">
        <f t="shared" si="3"/>
        <v>59.195</v>
      </c>
      <c r="Q29" s="13">
        <f t="shared" si="4"/>
        <v>26</v>
      </c>
      <c r="R29" s="13"/>
      <c r="S29" s="7" t="s">
        <v>11</v>
      </c>
    </row>
    <row r="30" spans="1:19" ht="19.5" customHeight="1">
      <c r="A30" s="1">
        <v>19</v>
      </c>
      <c r="B30" s="1">
        <v>28</v>
      </c>
      <c r="C30" s="13">
        <v>5</v>
      </c>
      <c r="D30" s="3" t="s">
        <v>595</v>
      </c>
      <c r="E30" s="2" t="s">
        <v>561</v>
      </c>
      <c r="F30" s="2" t="s">
        <v>28</v>
      </c>
      <c r="G30" s="3">
        <v>136211201219</v>
      </c>
      <c r="H30" s="2">
        <v>120.5</v>
      </c>
      <c r="I30" s="2">
        <v>21</v>
      </c>
      <c r="J30" s="24">
        <f t="shared" si="0"/>
        <v>30.125</v>
      </c>
      <c r="K30" s="24">
        <v>5.6</v>
      </c>
      <c r="L30" s="24">
        <v>25.3</v>
      </c>
      <c r="M30" s="24">
        <v>26.52</v>
      </c>
      <c r="N30" s="24">
        <f t="shared" si="1"/>
        <v>57.42</v>
      </c>
      <c r="O30" s="24">
        <f t="shared" si="2"/>
        <v>28.71</v>
      </c>
      <c r="P30" s="16">
        <f t="shared" si="3"/>
        <v>58.835</v>
      </c>
      <c r="Q30" s="13">
        <f t="shared" si="4"/>
        <v>27</v>
      </c>
      <c r="R30" s="13"/>
      <c r="S30" s="15"/>
    </row>
    <row r="31" spans="1:19" ht="19.5" customHeight="1">
      <c r="A31" s="1">
        <v>29</v>
      </c>
      <c r="B31" s="1">
        <v>35</v>
      </c>
      <c r="C31" s="13">
        <v>33</v>
      </c>
      <c r="D31" s="3" t="s">
        <v>595</v>
      </c>
      <c r="E31" s="2" t="s">
        <v>562</v>
      </c>
      <c r="F31" s="2" t="s">
        <v>29</v>
      </c>
      <c r="G31" s="3">
        <v>136211200413</v>
      </c>
      <c r="H31" s="2">
        <v>110</v>
      </c>
      <c r="I31" s="2">
        <v>33</v>
      </c>
      <c r="J31" s="24">
        <f t="shared" si="0"/>
        <v>27.5</v>
      </c>
      <c r="K31" s="24">
        <v>6.02</v>
      </c>
      <c r="L31" s="24">
        <v>25.36</v>
      </c>
      <c r="M31" s="24">
        <v>29.56</v>
      </c>
      <c r="N31" s="24">
        <f t="shared" si="1"/>
        <v>60.94</v>
      </c>
      <c r="O31" s="24">
        <f t="shared" si="2"/>
        <v>30.47</v>
      </c>
      <c r="P31" s="16">
        <f t="shared" si="3"/>
        <v>57.97</v>
      </c>
      <c r="Q31" s="13">
        <f t="shared" si="4"/>
        <v>28</v>
      </c>
      <c r="R31" s="13"/>
      <c r="S31" s="7" t="s">
        <v>11</v>
      </c>
    </row>
    <row r="32" spans="1:19" ht="19.5" customHeight="1">
      <c r="A32" s="1">
        <v>25</v>
      </c>
      <c r="B32" s="1">
        <v>30</v>
      </c>
      <c r="C32" s="13">
        <v>36</v>
      </c>
      <c r="D32" s="3" t="s">
        <v>595</v>
      </c>
      <c r="E32" s="2" t="s">
        <v>563</v>
      </c>
      <c r="F32" s="2" t="s">
        <v>29</v>
      </c>
      <c r="G32" s="3">
        <v>136211200420</v>
      </c>
      <c r="H32" s="2">
        <v>117.5</v>
      </c>
      <c r="I32" s="2">
        <v>28</v>
      </c>
      <c r="J32" s="24">
        <f t="shared" si="0"/>
        <v>29.375</v>
      </c>
      <c r="K32" s="24">
        <v>6.42</v>
      </c>
      <c r="L32" s="24">
        <v>25.16</v>
      </c>
      <c r="M32" s="24">
        <v>25.1</v>
      </c>
      <c r="N32" s="24">
        <f t="shared" si="1"/>
        <v>56.68</v>
      </c>
      <c r="O32" s="24">
        <f t="shared" si="2"/>
        <v>28.34</v>
      </c>
      <c r="P32" s="16">
        <f t="shared" si="3"/>
        <v>57.715</v>
      </c>
      <c r="Q32" s="13">
        <f t="shared" si="4"/>
        <v>29</v>
      </c>
      <c r="R32" s="13"/>
      <c r="S32" s="15"/>
    </row>
    <row r="33" spans="1:19" ht="19.5" customHeight="1">
      <c r="A33" s="1">
        <v>27</v>
      </c>
      <c r="B33" s="1">
        <v>12</v>
      </c>
      <c r="C33" s="13">
        <v>24</v>
      </c>
      <c r="D33" s="3" t="s">
        <v>595</v>
      </c>
      <c r="E33" s="2" t="s">
        <v>564</v>
      </c>
      <c r="F33" s="2" t="s">
        <v>28</v>
      </c>
      <c r="G33" s="3">
        <v>136211200409</v>
      </c>
      <c r="H33" s="2">
        <v>114.5</v>
      </c>
      <c r="I33" s="2">
        <v>30</v>
      </c>
      <c r="J33" s="24">
        <f t="shared" si="0"/>
        <v>28.625</v>
      </c>
      <c r="K33" s="24">
        <v>5.64</v>
      </c>
      <c r="L33" s="24">
        <v>26</v>
      </c>
      <c r="M33" s="24">
        <v>25.46</v>
      </c>
      <c r="N33" s="24">
        <f t="shared" si="1"/>
        <v>57.1</v>
      </c>
      <c r="O33" s="24">
        <f t="shared" si="2"/>
        <v>28.55</v>
      </c>
      <c r="P33" s="16">
        <f t="shared" si="3"/>
        <v>57.175</v>
      </c>
      <c r="Q33" s="13">
        <f t="shared" si="4"/>
        <v>30</v>
      </c>
      <c r="R33" s="13"/>
      <c r="S33" s="15"/>
    </row>
    <row r="34" spans="1:19" ht="19.5" customHeight="1">
      <c r="A34" s="1">
        <v>32</v>
      </c>
      <c r="B34" s="1">
        <v>29</v>
      </c>
      <c r="C34" s="13">
        <v>3</v>
      </c>
      <c r="D34" s="62" t="s">
        <v>596</v>
      </c>
      <c r="E34" s="62" t="s">
        <v>565</v>
      </c>
      <c r="F34" s="2" t="s">
        <v>28</v>
      </c>
      <c r="G34" s="62" t="s">
        <v>566</v>
      </c>
      <c r="H34" s="62" t="s">
        <v>567</v>
      </c>
      <c r="I34" s="62" t="s">
        <v>568</v>
      </c>
      <c r="J34" s="24">
        <f t="shared" si="0"/>
        <v>30.875</v>
      </c>
      <c r="K34" s="24">
        <v>19.56</v>
      </c>
      <c r="L34" s="24">
        <v>39.14</v>
      </c>
      <c r="M34" s="24">
        <v>39.52</v>
      </c>
      <c r="N34" s="24">
        <f t="shared" si="1"/>
        <v>98.22</v>
      </c>
      <c r="O34" s="24">
        <f t="shared" si="2"/>
        <v>49.11</v>
      </c>
      <c r="P34" s="16">
        <f t="shared" si="3"/>
        <v>79.985</v>
      </c>
      <c r="Q34" s="13">
        <f aca="true" t="shared" si="5" ref="Q34:Q39">RANK(P34,P$34:P$39)</f>
        <v>1</v>
      </c>
      <c r="R34" s="13"/>
      <c r="S34" s="15"/>
    </row>
    <row r="35" spans="1:19" ht="19.5" customHeight="1">
      <c r="A35" s="1">
        <v>31</v>
      </c>
      <c r="B35" s="1">
        <v>24</v>
      </c>
      <c r="C35" s="13">
        <v>34</v>
      </c>
      <c r="D35" s="62" t="s">
        <v>596</v>
      </c>
      <c r="E35" s="62" t="s">
        <v>569</v>
      </c>
      <c r="F35" s="2" t="s">
        <v>29</v>
      </c>
      <c r="G35" s="62" t="s">
        <v>570</v>
      </c>
      <c r="H35" s="62" t="s">
        <v>571</v>
      </c>
      <c r="I35" s="62" t="s">
        <v>572</v>
      </c>
      <c r="J35" s="24">
        <f t="shared" si="0"/>
        <v>36.75</v>
      </c>
      <c r="K35" s="24">
        <v>7.28</v>
      </c>
      <c r="L35" s="24">
        <v>31.22</v>
      </c>
      <c r="M35" s="24">
        <v>39.2</v>
      </c>
      <c r="N35" s="24">
        <f t="shared" si="1"/>
        <v>77.7</v>
      </c>
      <c r="O35" s="24">
        <f t="shared" si="2"/>
        <v>38.85</v>
      </c>
      <c r="P35" s="16">
        <f t="shared" si="3"/>
        <v>75.6</v>
      </c>
      <c r="Q35" s="13">
        <f t="shared" si="5"/>
        <v>2</v>
      </c>
      <c r="R35" s="13"/>
      <c r="S35" s="15"/>
    </row>
    <row r="36" spans="1:19" ht="19.5" customHeight="1">
      <c r="A36" s="1">
        <v>33</v>
      </c>
      <c r="B36" s="1">
        <v>23</v>
      </c>
      <c r="C36" s="13">
        <v>11</v>
      </c>
      <c r="D36" s="62" t="s">
        <v>596</v>
      </c>
      <c r="E36" s="62" t="s">
        <v>573</v>
      </c>
      <c r="F36" s="2" t="s">
        <v>29</v>
      </c>
      <c r="G36" s="62" t="s">
        <v>574</v>
      </c>
      <c r="H36" s="62" t="s">
        <v>575</v>
      </c>
      <c r="I36" s="62" t="s">
        <v>576</v>
      </c>
      <c r="J36" s="24">
        <f t="shared" si="0"/>
        <v>30.5</v>
      </c>
      <c r="K36" s="24">
        <v>19.5</v>
      </c>
      <c r="L36" s="24">
        <v>33.96</v>
      </c>
      <c r="M36" s="24">
        <v>35.68</v>
      </c>
      <c r="N36" s="24">
        <f t="shared" si="1"/>
        <v>89.14</v>
      </c>
      <c r="O36" s="24">
        <f t="shared" si="2"/>
        <v>44.57</v>
      </c>
      <c r="P36" s="16">
        <f t="shared" si="3"/>
        <v>75.07</v>
      </c>
      <c r="Q36" s="13">
        <f t="shared" si="5"/>
        <v>3</v>
      </c>
      <c r="R36" s="13"/>
      <c r="S36" s="15"/>
    </row>
    <row r="37" spans="1:19" ht="19.5" customHeight="1">
      <c r="A37" s="1">
        <v>36</v>
      </c>
      <c r="B37" s="1">
        <v>13</v>
      </c>
      <c r="C37" s="13">
        <v>29</v>
      </c>
      <c r="D37" s="62" t="s">
        <v>596</v>
      </c>
      <c r="E37" s="62" t="s">
        <v>577</v>
      </c>
      <c r="F37" s="2" t="s">
        <v>29</v>
      </c>
      <c r="G37" s="62" t="s">
        <v>578</v>
      </c>
      <c r="H37" s="62" t="s">
        <v>579</v>
      </c>
      <c r="I37" s="62" t="s">
        <v>580</v>
      </c>
      <c r="J37" s="24">
        <f t="shared" si="0"/>
        <v>28</v>
      </c>
      <c r="K37" s="24">
        <v>12.74</v>
      </c>
      <c r="L37" s="24">
        <v>38.18</v>
      </c>
      <c r="M37" s="24">
        <v>36.48</v>
      </c>
      <c r="N37" s="24">
        <f t="shared" si="1"/>
        <v>87.4</v>
      </c>
      <c r="O37" s="24">
        <f t="shared" si="2"/>
        <v>43.7</v>
      </c>
      <c r="P37" s="16">
        <f t="shared" si="3"/>
        <v>71.7</v>
      </c>
      <c r="Q37" s="13">
        <f t="shared" si="5"/>
        <v>4</v>
      </c>
      <c r="R37" s="13"/>
      <c r="S37" s="15"/>
    </row>
    <row r="38" spans="1:19" ht="19.5" customHeight="1">
      <c r="A38" s="1">
        <v>34</v>
      </c>
      <c r="B38" s="1">
        <v>33</v>
      </c>
      <c r="C38" s="13">
        <v>23</v>
      </c>
      <c r="D38" s="62" t="s">
        <v>596</v>
      </c>
      <c r="E38" s="62" t="s">
        <v>581</v>
      </c>
      <c r="F38" s="2" t="s">
        <v>28</v>
      </c>
      <c r="G38" s="62" t="s">
        <v>582</v>
      </c>
      <c r="H38" s="62" t="s">
        <v>583</v>
      </c>
      <c r="I38" s="62" t="s">
        <v>584</v>
      </c>
      <c r="J38" s="24">
        <f t="shared" si="0"/>
        <v>29.125</v>
      </c>
      <c r="K38" s="24">
        <v>7.16</v>
      </c>
      <c r="L38" s="24">
        <v>32.82</v>
      </c>
      <c r="M38" s="24">
        <v>33.48</v>
      </c>
      <c r="N38" s="24">
        <f t="shared" si="1"/>
        <v>73.46000000000001</v>
      </c>
      <c r="O38" s="24">
        <f t="shared" si="2"/>
        <v>36.730000000000004</v>
      </c>
      <c r="P38" s="16">
        <f t="shared" si="3"/>
        <v>65.855</v>
      </c>
      <c r="Q38" s="13">
        <f t="shared" si="5"/>
        <v>5</v>
      </c>
      <c r="R38" s="13"/>
      <c r="S38" s="15"/>
    </row>
    <row r="39" spans="1:19" ht="19.5" customHeight="1">
      <c r="A39" s="1">
        <v>35</v>
      </c>
      <c r="B39" s="1">
        <v>7</v>
      </c>
      <c r="C39" s="13">
        <v>28</v>
      </c>
      <c r="D39" s="62" t="s">
        <v>596</v>
      </c>
      <c r="E39" s="62" t="s">
        <v>585</v>
      </c>
      <c r="F39" s="2" t="s">
        <v>28</v>
      </c>
      <c r="G39" s="62" t="s">
        <v>586</v>
      </c>
      <c r="H39" s="62" t="s">
        <v>587</v>
      </c>
      <c r="I39" s="62" t="s">
        <v>588</v>
      </c>
      <c r="J39" s="24">
        <f t="shared" si="0"/>
        <v>28.125</v>
      </c>
      <c r="K39" s="24">
        <v>10.12</v>
      </c>
      <c r="L39" s="24">
        <v>25.76</v>
      </c>
      <c r="M39" s="24">
        <v>30.7</v>
      </c>
      <c r="N39" s="24">
        <f t="shared" si="1"/>
        <v>66.58</v>
      </c>
      <c r="O39" s="24">
        <f t="shared" si="2"/>
        <v>33.29</v>
      </c>
      <c r="P39" s="16">
        <f t="shared" si="3"/>
        <v>61.415</v>
      </c>
      <c r="Q39" s="13">
        <f t="shared" si="5"/>
        <v>6</v>
      </c>
      <c r="R39" s="13"/>
      <c r="S39" s="15"/>
    </row>
    <row r="40" spans="1:19" ht="19.5" customHeight="1">
      <c r="A40" s="1">
        <v>37</v>
      </c>
      <c r="B40" s="1">
        <v>11</v>
      </c>
      <c r="C40" s="13">
        <v>32</v>
      </c>
      <c r="D40" s="3" t="s">
        <v>597</v>
      </c>
      <c r="E40" s="2" t="s">
        <v>589</v>
      </c>
      <c r="F40" s="2" t="s">
        <v>30</v>
      </c>
      <c r="G40" s="3">
        <v>136210903825</v>
      </c>
      <c r="H40" s="2">
        <v>110</v>
      </c>
      <c r="I40" s="2">
        <v>1</v>
      </c>
      <c r="J40" s="24">
        <f t="shared" si="0"/>
        <v>27.5</v>
      </c>
      <c r="K40" s="24">
        <v>18.86</v>
      </c>
      <c r="L40" s="24">
        <v>39.44</v>
      </c>
      <c r="M40" s="24">
        <v>33.28</v>
      </c>
      <c r="N40" s="24">
        <f t="shared" si="1"/>
        <v>91.58</v>
      </c>
      <c r="O40" s="24">
        <f t="shared" si="2"/>
        <v>45.79</v>
      </c>
      <c r="P40" s="16">
        <f t="shared" si="3"/>
        <v>73.28999999999999</v>
      </c>
      <c r="Q40" s="13">
        <f>RANK(P40,P$40:P$41)</f>
        <v>1</v>
      </c>
      <c r="R40" s="13"/>
      <c r="S40" s="15"/>
    </row>
    <row r="41" spans="1:19" ht="19.5" customHeight="1">
      <c r="A41" s="1">
        <v>38</v>
      </c>
      <c r="B41" s="1">
        <v>9</v>
      </c>
      <c r="C41" s="13">
        <v>14</v>
      </c>
      <c r="D41" s="3" t="s">
        <v>597</v>
      </c>
      <c r="E41" s="2" t="s">
        <v>590</v>
      </c>
      <c r="F41" s="2" t="s">
        <v>30</v>
      </c>
      <c r="G41" s="3">
        <v>136210903919</v>
      </c>
      <c r="H41" s="2">
        <v>94.5</v>
      </c>
      <c r="I41" s="2">
        <v>3</v>
      </c>
      <c r="J41" s="24">
        <f t="shared" si="0"/>
        <v>23.625</v>
      </c>
      <c r="K41" s="24">
        <v>11.34</v>
      </c>
      <c r="L41" s="24">
        <v>26.5</v>
      </c>
      <c r="M41" s="24">
        <v>33.82</v>
      </c>
      <c r="N41" s="24">
        <f t="shared" si="1"/>
        <v>71.66</v>
      </c>
      <c r="O41" s="24">
        <f t="shared" si="2"/>
        <v>35.83</v>
      </c>
      <c r="P41" s="16">
        <f t="shared" si="3"/>
        <v>59.455</v>
      </c>
      <c r="Q41" s="13">
        <f>RANK(P41,P$40:P$41)</f>
        <v>2</v>
      </c>
      <c r="R41" s="13"/>
      <c r="S41" s="15"/>
    </row>
  </sheetData>
  <mergeCells count="14">
    <mergeCell ref="S2:S3"/>
    <mergeCell ref="A1:S1"/>
    <mergeCell ref="A2:A3"/>
    <mergeCell ref="C2:C3"/>
    <mergeCell ref="D2:D3"/>
    <mergeCell ref="E2:E3"/>
    <mergeCell ref="F2:F3"/>
    <mergeCell ref="G2:G3"/>
    <mergeCell ref="H2:J2"/>
    <mergeCell ref="K2:O2"/>
    <mergeCell ref="P2:P3"/>
    <mergeCell ref="Q2:Q3"/>
    <mergeCell ref="R2:R3"/>
    <mergeCell ref="B2:B3"/>
  </mergeCells>
  <printOptions horizontalCentered="1"/>
  <pageMargins left="0.35433070866141736" right="0.35433070866141736" top="0.5905511811023623" bottom="0.7874015748031497" header="0.31496062992125984" footer="0.31496062992125984"/>
  <pageSetup horizontalDpi="200" verticalDpi="2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J15" sqref="J15"/>
    </sheetView>
  </sheetViews>
  <sheetFormatPr defaultColWidth="9.00390625" defaultRowHeight="14.25"/>
  <cols>
    <col min="1" max="1" width="4.125" style="10" customWidth="1"/>
    <col min="2" max="2" width="4.125" style="10" hidden="1" customWidth="1"/>
    <col min="3" max="3" width="10.50390625" style="10" customWidth="1"/>
    <col min="4" max="4" width="6.75390625" style="10" customWidth="1"/>
    <col min="5" max="5" width="3.875" style="10" customWidth="1"/>
    <col min="6" max="6" width="11.375" style="17" customWidth="1"/>
    <col min="7" max="7" width="9.00390625" style="10" customWidth="1"/>
    <col min="8" max="8" width="7.00390625" style="10" customWidth="1"/>
    <col min="9" max="9" width="9.375" style="19" customWidth="1"/>
    <col min="10" max="10" width="11.625" style="17" customWidth="1"/>
    <col min="11" max="11" width="7.875" style="19" customWidth="1"/>
    <col min="12" max="12" width="8.75390625" style="17" customWidth="1"/>
    <col min="13" max="13" width="4.875" style="17" customWidth="1"/>
    <col min="14" max="14" width="8.625" style="17" hidden="1" customWidth="1"/>
    <col min="15" max="15" width="8.50390625" style="23" customWidth="1"/>
    <col min="16" max="16384" width="9.00390625" style="10" customWidth="1"/>
  </cols>
  <sheetData>
    <row r="1" spans="1:15" s="9" customFormat="1" ht="44.25" customHeight="1">
      <c r="A1" s="69" t="s">
        <v>604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4" customHeight="1">
      <c r="A2" s="70" t="s">
        <v>605</v>
      </c>
      <c r="B2" s="70" t="s">
        <v>606</v>
      </c>
      <c r="C2" s="70" t="s">
        <v>607</v>
      </c>
      <c r="D2" s="70" t="s">
        <v>47</v>
      </c>
      <c r="E2" s="70" t="s">
        <v>608</v>
      </c>
      <c r="F2" s="73" t="s">
        <v>48</v>
      </c>
      <c r="G2" s="75" t="s">
        <v>609</v>
      </c>
      <c r="H2" s="76"/>
      <c r="I2" s="77"/>
      <c r="J2" s="78" t="s">
        <v>610</v>
      </c>
      <c r="K2" s="79"/>
      <c r="L2" s="73" t="s">
        <v>611</v>
      </c>
      <c r="M2" s="73" t="s">
        <v>612</v>
      </c>
      <c r="N2" s="73" t="s">
        <v>613</v>
      </c>
      <c r="O2" s="67" t="s">
        <v>614</v>
      </c>
    </row>
    <row r="3" spans="1:15" ht="24">
      <c r="A3" s="71"/>
      <c r="B3" s="71"/>
      <c r="C3" s="72"/>
      <c r="D3" s="71"/>
      <c r="E3" s="71"/>
      <c r="F3" s="74"/>
      <c r="G3" s="11" t="s">
        <v>615</v>
      </c>
      <c r="H3" s="11" t="s">
        <v>612</v>
      </c>
      <c r="I3" s="18" t="s">
        <v>616</v>
      </c>
      <c r="J3" s="12" t="s">
        <v>617</v>
      </c>
      <c r="K3" s="18" t="s">
        <v>616</v>
      </c>
      <c r="L3" s="74"/>
      <c r="M3" s="74"/>
      <c r="N3" s="74"/>
      <c r="O3" s="68"/>
    </row>
    <row r="4" spans="1:15" ht="37.5" customHeight="1">
      <c r="A4" s="1">
        <v>1</v>
      </c>
      <c r="B4" s="63">
        <v>6</v>
      </c>
      <c r="C4" s="3" t="s">
        <v>618</v>
      </c>
      <c r="D4" s="2" t="s">
        <v>598</v>
      </c>
      <c r="E4" s="2" t="s">
        <v>619</v>
      </c>
      <c r="F4" s="3">
        <v>136210100408</v>
      </c>
      <c r="G4" s="2">
        <v>113.5</v>
      </c>
      <c r="H4" s="2">
        <v>2</v>
      </c>
      <c r="I4" s="24">
        <f aca="true" t="shared" si="0" ref="I4:I9">G4/4</f>
        <v>28.375</v>
      </c>
      <c r="J4" s="24">
        <v>96.5</v>
      </c>
      <c r="K4" s="24">
        <f aca="true" t="shared" si="1" ref="K4:K9">J4/2</f>
        <v>48.25</v>
      </c>
      <c r="L4" s="16">
        <f aca="true" t="shared" si="2" ref="L4:L9">I4+K4</f>
        <v>76.625</v>
      </c>
      <c r="M4" s="13">
        <f>RANK(L4,L$4:L$5)</f>
        <v>1</v>
      </c>
      <c r="N4" s="13"/>
      <c r="O4" s="15"/>
    </row>
    <row r="5" spans="1:15" ht="37.5" customHeight="1">
      <c r="A5" s="1">
        <v>2</v>
      </c>
      <c r="B5" s="63">
        <v>4</v>
      </c>
      <c r="C5" s="3" t="s">
        <v>618</v>
      </c>
      <c r="D5" s="2" t="s">
        <v>599</v>
      </c>
      <c r="E5" s="2" t="s">
        <v>30</v>
      </c>
      <c r="F5" s="3">
        <v>136210100423</v>
      </c>
      <c r="G5" s="2">
        <v>107.5</v>
      </c>
      <c r="H5" s="2">
        <v>3</v>
      </c>
      <c r="I5" s="24">
        <f t="shared" si="0"/>
        <v>26.875</v>
      </c>
      <c r="J5" s="24"/>
      <c r="K5" s="24">
        <f t="shared" si="1"/>
        <v>0</v>
      </c>
      <c r="L5" s="16">
        <f t="shared" si="2"/>
        <v>26.875</v>
      </c>
      <c r="M5" s="13">
        <f>RANK(L5,L$4:L$5)</f>
        <v>2</v>
      </c>
      <c r="N5" s="13"/>
      <c r="O5" s="15" t="s">
        <v>620</v>
      </c>
    </row>
    <row r="6" spans="1:15" ht="37.5" customHeight="1">
      <c r="A6" s="1">
        <v>4</v>
      </c>
      <c r="B6" s="63">
        <v>5</v>
      </c>
      <c r="C6" s="3" t="s">
        <v>621</v>
      </c>
      <c r="D6" s="4" t="s">
        <v>600</v>
      </c>
      <c r="E6" s="2" t="s">
        <v>619</v>
      </c>
      <c r="F6" s="64"/>
      <c r="G6" s="2">
        <v>107.5</v>
      </c>
      <c r="H6" s="2">
        <v>2</v>
      </c>
      <c r="I6" s="24">
        <f t="shared" si="0"/>
        <v>26.875</v>
      </c>
      <c r="J6" s="24">
        <v>97</v>
      </c>
      <c r="K6" s="24">
        <f t="shared" si="1"/>
        <v>48.5</v>
      </c>
      <c r="L6" s="16">
        <f t="shared" si="2"/>
        <v>75.375</v>
      </c>
      <c r="M6" s="13">
        <f>RANK(L6,L$6:L$8)</f>
        <v>1</v>
      </c>
      <c r="N6" s="13"/>
      <c r="O6" s="65" t="s">
        <v>622</v>
      </c>
    </row>
    <row r="7" spans="1:15" ht="37.5" customHeight="1">
      <c r="A7" s="1">
        <v>3</v>
      </c>
      <c r="B7" s="63">
        <v>2</v>
      </c>
      <c r="C7" s="3" t="s">
        <v>623</v>
      </c>
      <c r="D7" s="2" t="s">
        <v>601</v>
      </c>
      <c r="E7" s="2" t="s">
        <v>624</v>
      </c>
      <c r="F7" s="3">
        <v>136211103227</v>
      </c>
      <c r="G7" s="2">
        <v>124.5</v>
      </c>
      <c r="H7" s="2">
        <v>1</v>
      </c>
      <c r="I7" s="24">
        <f t="shared" si="0"/>
        <v>31.125</v>
      </c>
      <c r="J7" s="24">
        <v>84.5</v>
      </c>
      <c r="K7" s="24">
        <f t="shared" si="1"/>
        <v>42.25</v>
      </c>
      <c r="L7" s="16">
        <f t="shared" si="2"/>
        <v>73.375</v>
      </c>
      <c r="M7" s="13">
        <f>RANK(L7,L$6:L$8)</f>
        <v>2</v>
      </c>
      <c r="N7" s="13"/>
      <c r="O7" s="15"/>
    </row>
    <row r="8" spans="1:15" ht="37.5" customHeight="1">
      <c r="A8" s="1">
        <v>5</v>
      </c>
      <c r="B8" s="63">
        <v>3</v>
      </c>
      <c r="C8" s="3" t="s">
        <v>623</v>
      </c>
      <c r="D8" s="2" t="s">
        <v>602</v>
      </c>
      <c r="E8" s="2" t="s">
        <v>625</v>
      </c>
      <c r="F8" s="3">
        <v>136211103305</v>
      </c>
      <c r="G8" s="2">
        <v>91</v>
      </c>
      <c r="H8" s="2">
        <v>4</v>
      </c>
      <c r="I8" s="24">
        <f t="shared" si="0"/>
        <v>22.75</v>
      </c>
      <c r="J8" s="24">
        <v>95</v>
      </c>
      <c r="K8" s="24">
        <f t="shared" si="1"/>
        <v>47.5</v>
      </c>
      <c r="L8" s="16">
        <f t="shared" si="2"/>
        <v>70.25</v>
      </c>
      <c r="M8" s="13">
        <f>RANK(L8,L$6:L$8)</f>
        <v>3</v>
      </c>
      <c r="N8" s="13"/>
      <c r="O8" s="65"/>
    </row>
    <row r="9" spans="1:15" ht="37.5" customHeight="1">
      <c r="A9" s="1">
        <v>6</v>
      </c>
      <c r="B9" s="63">
        <v>1</v>
      </c>
      <c r="C9" s="3" t="s">
        <v>626</v>
      </c>
      <c r="D9" s="4" t="s">
        <v>603</v>
      </c>
      <c r="E9" s="2" t="s">
        <v>30</v>
      </c>
      <c r="F9" s="5">
        <v>136231617902</v>
      </c>
      <c r="G9" s="2">
        <v>81</v>
      </c>
      <c r="H9" s="2">
        <v>1</v>
      </c>
      <c r="I9" s="24">
        <f t="shared" si="0"/>
        <v>20.25</v>
      </c>
      <c r="J9" s="24">
        <v>41</v>
      </c>
      <c r="K9" s="24">
        <f t="shared" si="1"/>
        <v>20.5</v>
      </c>
      <c r="L9" s="16">
        <f t="shared" si="2"/>
        <v>40.75</v>
      </c>
      <c r="M9" s="13">
        <f>RANK(L9,L$9:L$9)</f>
        <v>1</v>
      </c>
      <c r="N9" s="13"/>
      <c r="O9" s="15"/>
    </row>
  </sheetData>
  <mergeCells count="13">
    <mergeCell ref="A1:O1"/>
    <mergeCell ref="A2:A3"/>
    <mergeCell ref="B2:B3"/>
    <mergeCell ref="C2:C3"/>
    <mergeCell ref="D2:D3"/>
    <mergeCell ref="E2:E3"/>
    <mergeCell ref="F2:F3"/>
    <mergeCell ref="G2:I2"/>
    <mergeCell ref="J2:K2"/>
    <mergeCell ref="L2:L3"/>
    <mergeCell ref="M2:M3"/>
    <mergeCell ref="N2:N3"/>
    <mergeCell ref="O2:O3"/>
  </mergeCells>
  <printOptions/>
  <pageMargins left="0.7480314960629921" right="0.7480314960629921" top="0.7874015748031497" bottom="0.7874015748031497" header="0.5118110236220472" footer="0.5118110236220472"/>
  <pageSetup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115" zoomScaleNormal="115" workbookViewId="0" topLeftCell="A1">
      <pane xSplit="4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0" sqref="G10"/>
    </sheetView>
  </sheetViews>
  <sheetFormatPr defaultColWidth="9.00390625" defaultRowHeight="14.25"/>
  <cols>
    <col min="1" max="1" width="6.00390625" style="32" customWidth="1"/>
    <col min="2" max="2" width="5.875" style="32" hidden="1" customWidth="1"/>
    <col min="3" max="3" width="6.00390625" style="32" hidden="1" customWidth="1"/>
    <col min="4" max="4" width="10.375" style="32" customWidth="1"/>
    <col min="5" max="5" width="6.25390625" style="32" customWidth="1"/>
    <col min="6" max="6" width="20.00390625" style="32" hidden="1" customWidth="1"/>
    <col min="7" max="7" width="9.875" style="32" customWidth="1"/>
    <col min="8" max="8" width="9.00390625" style="32" customWidth="1"/>
    <col min="9" max="9" width="7.00390625" style="32" customWidth="1"/>
    <col min="10" max="10" width="12.50390625" style="32" customWidth="1"/>
    <col min="11" max="11" width="8.75390625" style="32" customWidth="1"/>
    <col min="12" max="12" width="10.50390625" style="32" customWidth="1"/>
    <col min="13" max="13" width="10.75390625" style="32" customWidth="1"/>
    <col min="14" max="14" width="9.00390625" style="32" customWidth="1"/>
    <col min="15" max="15" width="6.75390625" style="41" customWidth="1"/>
    <col min="16" max="16" width="6.00390625" style="32" customWidth="1"/>
    <col min="17" max="249" width="9.00390625" style="32" customWidth="1"/>
    <col min="250" max="16384" width="9.00390625" style="32" customWidth="1"/>
  </cols>
  <sheetData>
    <row r="1" spans="1:16" ht="20.25" customHeight="1">
      <c r="A1" s="110" t="s">
        <v>176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4.25" customHeight="1">
      <c r="A2" s="109" t="s">
        <v>169</v>
      </c>
      <c r="B2" s="113" t="s">
        <v>177</v>
      </c>
      <c r="C2" s="111" t="s">
        <v>178</v>
      </c>
      <c r="D2" s="109" t="s">
        <v>179</v>
      </c>
      <c r="E2" s="109" t="s">
        <v>170</v>
      </c>
      <c r="F2" s="111" t="s">
        <v>180</v>
      </c>
      <c r="G2" s="109" t="s">
        <v>181</v>
      </c>
      <c r="H2" s="115" t="s">
        <v>182</v>
      </c>
      <c r="I2" s="109" t="s">
        <v>171</v>
      </c>
      <c r="J2" s="109" t="s">
        <v>172</v>
      </c>
      <c r="K2" s="35" t="s">
        <v>183</v>
      </c>
      <c r="L2" s="35" t="s">
        <v>184</v>
      </c>
      <c r="M2" s="35" t="s">
        <v>185</v>
      </c>
      <c r="N2" s="116" t="s">
        <v>186</v>
      </c>
      <c r="O2" s="116"/>
      <c r="P2" s="109" t="s">
        <v>187</v>
      </c>
    </row>
    <row r="3" spans="1:16" ht="17.25" customHeight="1">
      <c r="A3" s="109"/>
      <c r="B3" s="114"/>
      <c r="C3" s="112"/>
      <c r="D3" s="109"/>
      <c r="E3" s="109"/>
      <c r="F3" s="112"/>
      <c r="G3" s="109"/>
      <c r="H3" s="115"/>
      <c r="I3" s="109"/>
      <c r="J3" s="109"/>
      <c r="K3" s="37" t="s">
        <v>188</v>
      </c>
      <c r="L3" s="37" t="s">
        <v>189</v>
      </c>
      <c r="M3" s="37" t="s">
        <v>188</v>
      </c>
      <c r="N3" s="36" t="s">
        <v>173</v>
      </c>
      <c r="O3" s="37" t="s">
        <v>174</v>
      </c>
      <c r="P3" s="109"/>
    </row>
    <row r="4" spans="1:16" ht="15" customHeight="1">
      <c r="A4" s="38">
        <v>28</v>
      </c>
      <c r="B4" s="38">
        <v>47</v>
      </c>
      <c r="C4" s="38">
        <v>7</v>
      </c>
      <c r="D4" s="33" t="s">
        <v>190</v>
      </c>
      <c r="E4" s="33" t="s">
        <v>191</v>
      </c>
      <c r="F4" s="33" t="s">
        <v>192</v>
      </c>
      <c r="G4" s="33" t="s">
        <v>193</v>
      </c>
      <c r="H4" s="34" t="s">
        <v>194</v>
      </c>
      <c r="I4" s="33" t="s">
        <v>195</v>
      </c>
      <c r="J4" s="33" t="s">
        <v>175</v>
      </c>
      <c r="K4" s="39">
        <v>32.3</v>
      </c>
      <c r="L4" s="39">
        <v>27.9</v>
      </c>
      <c r="M4" s="39">
        <v>33.6</v>
      </c>
      <c r="N4" s="39">
        <f aca="true" t="shared" si="0" ref="N4:N51">K4+L4+M4</f>
        <v>93.8</v>
      </c>
      <c r="O4" s="13">
        <f aca="true" t="shared" si="1" ref="O4:O31">RANK(N4,N$4:N$31)</f>
        <v>1</v>
      </c>
      <c r="P4" s="33"/>
    </row>
    <row r="5" spans="1:16" ht="15" customHeight="1">
      <c r="A5" s="38">
        <v>19</v>
      </c>
      <c r="B5" s="38">
        <v>28</v>
      </c>
      <c r="C5" s="38">
        <v>43</v>
      </c>
      <c r="D5" s="33" t="s">
        <v>196</v>
      </c>
      <c r="E5" s="33" t="s">
        <v>191</v>
      </c>
      <c r="F5" s="33" t="s">
        <v>197</v>
      </c>
      <c r="G5" s="33" t="s">
        <v>198</v>
      </c>
      <c r="H5" s="34" t="s">
        <v>194</v>
      </c>
      <c r="I5" s="33" t="s">
        <v>195</v>
      </c>
      <c r="J5" s="33" t="s">
        <v>175</v>
      </c>
      <c r="K5" s="39">
        <v>32.5</v>
      </c>
      <c r="L5" s="39">
        <v>27.9</v>
      </c>
      <c r="M5" s="39">
        <v>32.6</v>
      </c>
      <c r="N5" s="39">
        <f t="shared" si="0"/>
        <v>93</v>
      </c>
      <c r="O5" s="13">
        <f t="shared" si="1"/>
        <v>2</v>
      </c>
      <c r="P5" s="33"/>
    </row>
    <row r="6" spans="1:16" ht="15" customHeight="1">
      <c r="A6" s="38">
        <v>6</v>
      </c>
      <c r="B6" s="38">
        <v>12</v>
      </c>
      <c r="C6" s="38">
        <v>26</v>
      </c>
      <c r="D6" s="33" t="s">
        <v>199</v>
      </c>
      <c r="E6" s="33" t="s">
        <v>191</v>
      </c>
      <c r="F6" s="33" t="s">
        <v>200</v>
      </c>
      <c r="G6" s="33" t="s">
        <v>201</v>
      </c>
      <c r="H6" s="34" t="s">
        <v>194</v>
      </c>
      <c r="I6" s="33" t="s">
        <v>195</v>
      </c>
      <c r="J6" s="33" t="s">
        <v>175</v>
      </c>
      <c r="K6" s="39">
        <v>32</v>
      </c>
      <c r="L6" s="39">
        <v>26.8</v>
      </c>
      <c r="M6" s="39">
        <v>32.4</v>
      </c>
      <c r="N6" s="39">
        <f t="shared" si="0"/>
        <v>91.19999999999999</v>
      </c>
      <c r="O6" s="13">
        <f t="shared" si="1"/>
        <v>3</v>
      </c>
      <c r="P6" s="33"/>
    </row>
    <row r="7" spans="1:16" ht="15" customHeight="1">
      <c r="A7" s="38">
        <v>4</v>
      </c>
      <c r="B7" s="38">
        <v>18</v>
      </c>
      <c r="C7" s="38">
        <v>29</v>
      </c>
      <c r="D7" s="33" t="s">
        <v>202</v>
      </c>
      <c r="E7" s="33" t="s">
        <v>191</v>
      </c>
      <c r="F7" s="33" t="s">
        <v>203</v>
      </c>
      <c r="G7" s="33" t="s">
        <v>204</v>
      </c>
      <c r="H7" s="34" t="s">
        <v>194</v>
      </c>
      <c r="I7" s="33" t="s">
        <v>195</v>
      </c>
      <c r="J7" s="33" t="s">
        <v>175</v>
      </c>
      <c r="K7" s="39">
        <v>31.9</v>
      </c>
      <c r="L7" s="39">
        <v>26.2</v>
      </c>
      <c r="M7" s="39">
        <v>31.4</v>
      </c>
      <c r="N7" s="39">
        <f t="shared" si="0"/>
        <v>89.5</v>
      </c>
      <c r="O7" s="13">
        <f t="shared" si="1"/>
        <v>4</v>
      </c>
      <c r="P7" s="33"/>
    </row>
    <row r="8" spans="1:16" ht="15" customHeight="1">
      <c r="A8" s="38">
        <v>7</v>
      </c>
      <c r="B8" s="38">
        <v>41</v>
      </c>
      <c r="C8" s="38">
        <v>30</v>
      </c>
      <c r="D8" s="33" t="s">
        <v>205</v>
      </c>
      <c r="E8" s="33" t="s">
        <v>191</v>
      </c>
      <c r="F8" s="33" t="s">
        <v>206</v>
      </c>
      <c r="G8" s="33" t="s">
        <v>201</v>
      </c>
      <c r="H8" s="34" t="s">
        <v>194</v>
      </c>
      <c r="I8" s="33" t="s">
        <v>195</v>
      </c>
      <c r="J8" s="33" t="s">
        <v>175</v>
      </c>
      <c r="K8" s="39">
        <v>32</v>
      </c>
      <c r="L8" s="39">
        <v>21.8</v>
      </c>
      <c r="M8" s="39">
        <v>33.3</v>
      </c>
      <c r="N8" s="39">
        <f t="shared" si="0"/>
        <v>87.1</v>
      </c>
      <c r="O8" s="13">
        <f t="shared" si="1"/>
        <v>5</v>
      </c>
      <c r="P8" s="33"/>
    </row>
    <row r="9" spans="1:16" ht="15" customHeight="1">
      <c r="A9" s="38">
        <v>17</v>
      </c>
      <c r="B9" s="38">
        <v>45</v>
      </c>
      <c r="C9" s="38">
        <v>33</v>
      </c>
      <c r="D9" s="33" t="s">
        <v>207</v>
      </c>
      <c r="E9" s="33" t="s">
        <v>191</v>
      </c>
      <c r="F9" s="33" t="s">
        <v>208</v>
      </c>
      <c r="G9" s="33" t="s">
        <v>201</v>
      </c>
      <c r="H9" s="34" t="s">
        <v>194</v>
      </c>
      <c r="I9" s="33" t="s">
        <v>195</v>
      </c>
      <c r="J9" s="33" t="s">
        <v>175</v>
      </c>
      <c r="K9" s="39">
        <v>31.4</v>
      </c>
      <c r="L9" s="39">
        <v>24.6</v>
      </c>
      <c r="M9" s="39">
        <v>30.9</v>
      </c>
      <c r="N9" s="39">
        <f t="shared" si="0"/>
        <v>86.9</v>
      </c>
      <c r="O9" s="13">
        <f t="shared" si="1"/>
        <v>6</v>
      </c>
      <c r="P9" s="33"/>
    </row>
    <row r="10" spans="1:16" ht="15" customHeight="1">
      <c r="A10" s="38">
        <v>14</v>
      </c>
      <c r="B10" s="38">
        <v>7</v>
      </c>
      <c r="C10" s="38">
        <v>44</v>
      </c>
      <c r="D10" s="33" t="s">
        <v>209</v>
      </c>
      <c r="E10" s="33" t="s">
        <v>210</v>
      </c>
      <c r="F10" s="33" t="s">
        <v>211</v>
      </c>
      <c r="G10" s="33" t="s">
        <v>212</v>
      </c>
      <c r="H10" s="34" t="s">
        <v>194</v>
      </c>
      <c r="I10" s="33" t="s">
        <v>195</v>
      </c>
      <c r="J10" s="33" t="s">
        <v>175</v>
      </c>
      <c r="K10" s="39">
        <v>31.6</v>
      </c>
      <c r="L10" s="39">
        <v>22.2</v>
      </c>
      <c r="M10" s="39">
        <v>32.6</v>
      </c>
      <c r="N10" s="39">
        <f t="shared" si="0"/>
        <v>86.4</v>
      </c>
      <c r="O10" s="13">
        <f t="shared" si="1"/>
        <v>7</v>
      </c>
      <c r="P10" s="33"/>
    </row>
    <row r="11" spans="1:16" ht="15" customHeight="1">
      <c r="A11" s="38">
        <v>10</v>
      </c>
      <c r="B11" s="38">
        <v>8</v>
      </c>
      <c r="C11" s="38">
        <v>17</v>
      </c>
      <c r="D11" s="33" t="s">
        <v>213</v>
      </c>
      <c r="E11" s="33" t="s">
        <v>191</v>
      </c>
      <c r="F11" s="33" t="s">
        <v>214</v>
      </c>
      <c r="G11" s="33" t="s">
        <v>215</v>
      </c>
      <c r="H11" s="34" t="s">
        <v>194</v>
      </c>
      <c r="I11" s="33" t="s">
        <v>195</v>
      </c>
      <c r="J11" s="33" t="s">
        <v>175</v>
      </c>
      <c r="K11" s="39">
        <v>29.5</v>
      </c>
      <c r="L11" s="39">
        <v>24.5</v>
      </c>
      <c r="M11" s="39">
        <v>31</v>
      </c>
      <c r="N11" s="39">
        <f t="shared" si="0"/>
        <v>85</v>
      </c>
      <c r="O11" s="13">
        <f t="shared" si="1"/>
        <v>8</v>
      </c>
      <c r="P11" s="33"/>
    </row>
    <row r="12" spans="1:16" ht="15" customHeight="1">
      <c r="A12" s="38">
        <v>24</v>
      </c>
      <c r="B12" s="38">
        <v>36</v>
      </c>
      <c r="C12" s="38">
        <v>34</v>
      </c>
      <c r="D12" s="33" t="s">
        <v>216</v>
      </c>
      <c r="E12" s="33" t="s">
        <v>191</v>
      </c>
      <c r="F12" s="33" t="s">
        <v>217</v>
      </c>
      <c r="G12" s="33" t="s">
        <v>218</v>
      </c>
      <c r="H12" s="34" t="s">
        <v>194</v>
      </c>
      <c r="I12" s="33" t="s">
        <v>195</v>
      </c>
      <c r="J12" s="33" t="s">
        <v>175</v>
      </c>
      <c r="K12" s="39">
        <v>27.7</v>
      </c>
      <c r="L12" s="39">
        <v>25.1</v>
      </c>
      <c r="M12" s="39">
        <v>31.4</v>
      </c>
      <c r="N12" s="39">
        <f t="shared" si="0"/>
        <v>84.19999999999999</v>
      </c>
      <c r="O12" s="13">
        <f t="shared" si="1"/>
        <v>9</v>
      </c>
      <c r="P12" s="33"/>
    </row>
    <row r="13" spans="1:16" ht="15" customHeight="1">
      <c r="A13" s="38">
        <v>25</v>
      </c>
      <c r="B13" s="38">
        <v>43</v>
      </c>
      <c r="C13" s="38">
        <v>37</v>
      </c>
      <c r="D13" s="33" t="s">
        <v>219</v>
      </c>
      <c r="E13" s="33" t="s">
        <v>191</v>
      </c>
      <c r="F13" s="33" t="s">
        <v>220</v>
      </c>
      <c r="G13" s="33" t="s">
        <v>218</v>
      </c>
      <c r="H13" s="34" t="s">
        <v>194</v>
      </c>
      <c r="I13" s="33" t="s">
        <v>195</v>
      </c>
      <c r="J13" s="33" t="s">
        <v>175</v>
      </c>
      <c r="K13" s="39">
        <v>29.5</v>
      </c>
      <c r="L13" s="39">
        <v>20</v>
      </c>
      <c r="M13" s="39">
        <v>33.8</v>
      </c>
      <c r="N13" s="39">
        <f t="shared" si="0"/>
        <v>83.3</v>
      </c>
      <c r="O13" s="13">
        <f t="shared" si="1"/>
        <v>10</v>
      </c>
      <c r="P13" s="33"/>
    </row>
    <row r="14" spans="1:16" ht="15" customHeight="1">
      <c r="A14" s="38">
        <v>27</v>
      </c>
      <c r="B14" s="38">
        <v>11</v>
      </c>
      <c r="C14" s="38">
        <v>39</v>
      </c>
      <c r="D14" s="33" t="s">
        <v>221</v>
      </c>
      <c r="E14" s="33" t="s">
        <v>191</v>
      </c>
      <c r="F14" s="33" t="s">
        <v>222</v>
      </c>
      <c r="G14" s="33" t="s">
        <v>223</v>
      </c>
      <c r="H14" s="34" t="s">
        <v>194</v>
      </c>
      <c r="I14" s="33" t="s">
        <v>195</v>
      </c>
      <c r="J14" s="33" t="s">
        <v>175</v>
      </c>
      <c r="K14" s="39">
        <v>29.5</v>
      </c>
      <c r="L14" s="39">
        <v>23.8</v>
      </c>
      <c r="M14" s="39">
        <v>29.7</v>
      </c>
      <c r="N14" s="39">
        <f t="shared" si="0"/>
        <v>83</v>
      </c>
      <c r="O14" s="13">
        <f t="shared" si="1"/>
        <v>11</v>
      </c>
      <c r="P14" s="33"/>
    </row>
    <row r="15" spans="1:16" ht="15" customHeight="1">
      <c r="A15" s="38">
        <v>2</v>
      </c>
      <c r="B15" s="38">
        <v>6</v>
      </c>
      <c r="C15" s="38">
        <v>8</v>
      </c>
      <c r="D15" s="33" t="s">
        <v>224</v>
      </c>
      <c r="E15" s="33" t="s">
        <v>191</v>
      </c>
      <c r="F15" s="33" t="s">
        <v>225</v>
      </c>
      <c r="G15" s="33" t="s">
        <v>218</v>
      </c>
      <c r="H15" s="34" t="s">
        <v>194</v>
      </c>
      <c r="I15" s="33" t="s">
        <v>195</v>
      </c>
      <c r="J15" s="33" t="s">
        <v>175</v>
      </c>
      <c r="K15" s="39">
        <v>29.6</v>
      </c>
      <c r="L15" s="39">
        <v>25</v>
      </c>
      <c r="M15" s="39">
        <v>28.1</v>
      </c>
      <c r="N15" s="39">
        <f t="shared" si="0"/>
        <v>82.7</v>
      </c>
      <c r="O15" s="13">
        <f t="shared" si="1"/>
        <v>12</v>
      </c>
      <c r="P15" s="33"/>
    </row>
    <row r="16" spans="1:16" ht="15" customHeight="1">
      <c r="A16" s="38">
        <v>20</v>
      </c>
      <c r="B16" s="38">
        <v>31</v>
      </c>
      <c r="C16" s="38">
        <v>47</v>
      </c>
      <c r="D16" s="33" t="s">
        <v>226</v>
      </c>
      <c r="E16" s="33" t="s">
        <v>191</v>
      </c>
      <c r="F16" s="33" t="s">
        <v>227</v>
      </c>
      <c r="G16" s="33" t="s">
        <v>228</v>
      </c>
      <c r="H16" s="34" t="s">
        <v>194</v>
      </c>
      <c r="I16" s="33" t="s">
        <v>195</v>
      </c>
      <c r="J16" s="33" t="s">
        <v>175</v>
      </c>
      <c r="K16" s="39">
        <v>31.1</v>
      </c>
      <c r="L16" s="39">
        <v>20.8</v>
      </c>
      <c r="M16" s="39">
        <v>30.5</v>
      </c>
      <c r="N16" s="39">
        <f t="shared" si="0"/>
        <v>82.4</v>
      </c>
      <c r="O16" s="13">
        <f t="shared" si="1"/>
        <v>13</v>
      </c>
      <c r="P16" s="33"/>
    </row>
    <row r="17" spans="1:16" ht="15" customHeight="1">
      <c r="A17" s="38">
        <v>18</v>
      </c>
      <c r="B17" s="38">
        <v>42</v>
      </c>
      <c r="C17" s="38">
        <v>46</v>
      </c>
      <c r="D17" s="33" t="s">
        <v>229</v>
      </c>
      <c r="E17" s="33" t="s">
        <v>191</v>
      </c>
      <c r="F17" s="33" t="s">
        <v>230</v>
      </c>
      <c r="G17" s="33" t="s">
        <v>231</v>
      </c>
      <c r="H17" s="34" t="s">
        <v>194</v>
      </c>
      <c r="I17" s="33" t="s">
        <v>195</v>
      </c>
      <c r="J17" s="33" t="s">
        <v>175</v>
      </c>
      <c r="K17" s="39">
        <v>28.3</v>
      </c>
      <c r="L17" s="39">
        <v>20.8</v>
      </c>
      <c r="M17" s="39">
        <v>32.6</v>
      </c>
      <c r="N17" s="39">
        <f t="shared" si="0"/>
        <v>81.7</v>
      </c>
      <c r="O17" s="13">
        <f t="shared" si="1"/>
        <v>14</v>
      </c>
      <c r="P17" s="33"/>
    </row>
    <row r="18" spans="1:16" ht="15" customHeight="1">
      <c r="A18" s="38">
        <v>1</v>
      </c>
      <c r="B18" s="38">
        <v>25</v>
      </c>
      <c r="C18" s="38">
        <v>20</v>
      </c>
      <c r="D18" s="33" t="s">
        <v>232</v>
      </c>
      <c r="E18" s="33" t="s">
        <v>191</v>
      </c>
      <c r="F18" s="33" t="s">
        <v>233</v>
      </c>
      <c r="G18" s="33" t="s">
        <v>234</v>
      </c>
      <c r="H18" s="34" t="s">
        <v>194</v>
      </c>
      <c r="I18" s="33" t="s">
        <v>195</v>
      </c>
      <c r="J18" s="33" t="s">
        <v>175</v>
      </c>
      <c r="K18" s="39">
        <v>30.1</v>
      </c>
      <c r="L18" s="39">
        <v>22.8</v>
      </c>
      <c r="M18" s="39">
        <v>27.8</v>
      </c>
      <c r="N18" s="39">
        <f t="shared" si="0"/>
        <v>80.7</v>
      </c>
      <c r="O18" s="13">
        <f t="shared" si="1"/>
        <v>15</v>
      </c>
      <c r="P18" s="33"/>
    </row>
    <row r="19" spans="1:16" ht="15" customHeight="1">
      <c r="A19" s="38">
        <v>5</v>
      </c>
      <c r="B19" s="38">
        <v>34</v>
      </c>
      <c r="C19" s="38">
        <v>6</v>
      </c>
      <c r="D19" s="33" t="s">
        <v>235</v>
      </c>
      <c r="E19" s="33" t="s">
        <v>191</v>
      </c>
      <c r="F19" s="33" t="s">
        <v>236</v>
      </c>
      <c r="G19" s="33" t="s">
        <v>237</v>
      </c>
      <c r="H19" s="34" t="s">
        <v>194</v>
      </c>
      <c r="I19" s="33" t="s">
        <v>195</v>
      </c>
      <c r="J19" s="33" t="s">
        <v>175</v>
      </c>
      <c r="K19" s="39">
        <v>31</v>
      </c>
      <c r="L19" s="39">
        <v>24.9</v>
      </c>
      <c r="M19" s="39">
        <v>23.9</v>
      </c>
      <c r="N19" s="39">
        <f t="shared" si="0"/>
        <v>79.8</v>
      </c>
      <c r="O19" s="13">
        <f t="shared" si="1"/>
        <v>16</v>
      </c>
      <c r="P19" s="33"/>
    </row>
    <row r="20" spans="1:16" ht="15" customHeight="1">
      <c r="A20" s="38">
        <v>3</v>
      </c>
      <c r="B20" s="38">
        <v>13</v>
      </c>
      <c r="C20" s="38">
        <v>45</v>
      </c>
      <c r="D20" s="33" t="s">
        <v>238</v>
      </c>
      <c r="E20" s="33" t="s">
        <v>191</v>
      </c>
      <c r="F20" s="33" t="s">
        <v>239</v>
      </c>
      <c r="G20" s="66" t="s">
        <v>627</v>
      </c>
      <c r="H20" s="34" t="s">
        <v>194</v>
      </c>
      <c r="I20" s="33" t="s">
        <v>195</v>
      </c>
      <c r="J20" s="33" t="s">
        <v>175</v>
      </c>
      <c r="K20" s="39">
        <v>29.6</v>
      </c>
      <c r="L20" s="39">
        <v>24.2</v>
      </c>
      <c r="M20" s="39">
        <v>25.9</v>
      </c>
      <c r="N20" s="39">
        <f t="shared" si="0"/>
        <v>79.69999999999999</v>
      </c>
      <c r="O20" s="13">
        <f t="shared" si="1"/>
        <v>17</v>
      </c>
      <c r="P20" s="33"/>
    </row>
    <row r="21" spans="1:16" ht="15" customHeight="1">
      <c r="A21" s="38">
        <v>22</v>
      </c>
      <c r="B21" s="38">
        <v>26</v>
      </c>
      <c r="C21" s="38">
        <v>12</v>
      </c>
      <c r="D21" s="33" t="s">
        <v>241</v>
      </c>
      <c r="E21" s="33" t="s">
        <v>191</v>
      </c>
      <c r="F21" s="33" t="s">
        <v>242</v>
      </c>
      <c r="G21" s="33" t="s">
        <v>243</v>
      </c>
      <c r="H21" s="34" t="s">
        <v>194</v>
      </c>
      <c r="I21" s="33" t="s">
        <v>195</v>
      </c>
      <c r="J21" s="33" t="s">
        <v>175</v>
      </c>
      <c r="K21" s="39">
        <v>27.3</v>
      </c>
      <c r="L21" s="39">
        <v>20.8</v>
      </c>
      <c r="M21" s="39">
        <v>31.5</v>
      </c>
      <c r="N21" s="39">
        <f t="shared" si="0"/>
        <v>79.6</v>
      </c>
      <c r="O21" s="13">
        <f t="shared" si="1"/>
        <v>18</v>
      </c>
      <c r="P21" s="33"/>
    </row>
    <row r="22" spans="1:16" ht="15" customHeight="1">
      <c r="A22" s="38">
        <v>21</v>
      </c>
      <c r="B22" s="38">
        <v>27</v>
      </c>
      <c r="C22" s="38">
        <v>42</v>
      </c>
      <c r="D22" s="33" t="s">
        <v>244</v>
      </c>
      <c r="E22" s="33" t="s">
        <v>191</v>
      </c>
      <c r="F22" s="33" t="s">
        <v>245</v>
      </c>
      <c r="G22" s="33" t="s">
        <v>246</v>
      </c>
      <c r="H22" s="34" t="s">
        <v>194</v>
      </c>
      <c r="I22" s="33" t="s">
        <v>195</v>
      </c>
      <c r="J22" s="33" t="s">
        <v>175</v>
      </c>
      <c r="K22" s="39">
        <v>30.5</v>
      </c>
      <c r="L22" s="39">
        <v>20.4</v>
      </c>
      <c r="M22" s="39">
        <v>24.7</v>
      </c>
      <c r="N22" s="39">
        <f t="shared" si="0"/>
        <v>75.6</v>
      </c>
      <c r="O22" s="13">
        <f t="shared" si="1"/>
        <v>19</v>
      </c>
      <c r="P22" s="33"/>
    </row>
    <row r="23" spans="1:16" ht="15" customHeight="1">
      <c r="A23" s="38">
        <v>11</v>
      </c>
      <c r="B23" s="38">
        <v>23</v>
      </c>
      <c r="C23" s="38">
        <v>28</v>
      </c>
      <c r="D23" s="33" t="s">
        <v>247</v>
      </c>
      <c r="E23" s="33" t="s">
        <v>191</v>
      </c>
      <c r="F23" s="33" t="s">
        <v>248</v>
      </c>
      <c r="G23" s="33" t="s">
        <v>249</v>
      </c>
      <c r="H23" s="34" t="s">
        <v>194</v>
      </c>
      <c r="I23" s="33" t="s">
        <v>195</v>
      </c>
      <c r="J23" s="33" t="s">
        <v>175</v>
      </c>
      <c r="K23" s="39">
        <v>25.6</v>
      </c>
      <c r="L23" s="39">
        <v>19.1</v>
      </c>
      <c r="M23" s="39">
        <v>30.7</v>
      </c>
      <c r="N23" s="39">
        <f t="shared" si="0"/>
        <v>75.4</v>
      </c>
      <c r="O23" s="13">
        <f t="shared" si="1"/>
        <v>20</v>
      </c>
      <c r="P23" s="33"/>
    </row>
    <row r="24" spans="1:16" ht="15" customHeight="1">
      <c r="A24" s="38">
        <v>23</v>
      </c>
      <c r="B24" s="38">
        <v>21</v>
      </c>
      <c r="C24" s="38">
        <v>4</v>
      </c>
      <c r="D24" s="33" t="s">
        <v>250</v>
      </c>
      <c r="E24" s="33" t="s">
        <v>191</v>
      </c>
      <c r="F24" s="33" t="s">
        <v>251</v>
      </c>
      <c r="G24" s="33" t="s">
        <v>252</v>
      </c>
      <c r="H24" s="34" t="s">
        <v>194</v>
      </c>
      <c r="I24" s="33" t="s">
        <v>195</v>
      </c>
      <c r="J24" s="33" t="s">
        <v>175</v>
      </c>
      <c r="K24" s="39">
        <v>31</v>
      </c>
      <c r="L24" s="39">
        <v>18.4</v>
      </c>
      <c r="M24" s="39">
        <v>24.7</v>
      </c>
      <c r="N24" s="39">
        <f t="shared" si="0"/>
        <v>74.1</v>
      </c>
      <c r="O24" s="13">
        <f t="shared" si="1"/>
        <v>21</v>
      </c>
      <c r="P24" s="33"/>
    </row>
    <row r="25" spans="1:16" ht="15" customHeight="1">
      <c r="A25" s="38">
        <v>9</v>
      </c>
      <c r="B25" s="38">
        <v>46</v>
      </c>
      <c r="C25" s="38">
        <v>2</v>
      </c>
      <c r="D25" s="33" t="s">
        <v>253</v>
      </c>
      <c r="E25" s="33" t="s">
        <v>210</v>
      </c>
      <c r="F25" s="33" t="s">
        <v>254</v>
      </c>
      <c r="G25" s="33" t="s">
        <v>255</v>
      </c>
      <c r="H25" s="34" t="s">
        <v>194</v>
      </c>
      <c r="I25" s="33" t="s">
        <v>195</v>
      </c>
      <c r="J25" s="33" t="s">
        <v>175</v>
      </c>
      <c r="K25" s="39">
        <v>31.2</v>
      </c>
      <c r="L25" s="39">
        <v>18.2</v>
      </c>
      <c r="M25" s="39">
        <v>24.4</v>
      </c>
      <c r="N25" s="39">
        <f t="shared" si="0"/>
        <v>73.8</v>
      </c>
      <c r="O25" s="13">
        <f t="shared" si="1"/>
        <v>22</v>
      </c>
      <c r="P25" s="33"/>
    </row>
    <row r="26" spans="1:16" ht="15" customHeight="1">
      <c r="A26" s="38">
        <v>16</v>
      </c>
      <c r="B26" s="38">
        <v>4</v>
      </c>
      <c r="C26" s="38">
        <v>48</v>
      </c>
      <c r="D26" s="33" t="s">
        <v>256</v>
      </c>
      <c r="E26" s="33" t="s">
        <v>210</v>
      </c>
      <c r="F26" s="33" t="s">
        <v>257</v>
      </c>
      <c r="G26" s="33" t="s">
        <v>228</v>
      </c>
      <c r="H26" s="34" t="s">
        <v>194</v>
      </c>
      <c r="I26" s="33" t="s">
        <v>195</v>
      </c>
      <c r="J26" s="33" t="s">
        <v>175</v>
      </c>
      <c r="K26" s="39">
        <v>25.9</v>
      </c>
      <c r="L26" s="39">
        <v>19.6</v>
      </c>
      <c r="M26" s="39">
        <v>28.1</v>
      </c>
      <c r="N26" s="39">
        <f t="shared" si="0"/>
        <v>73.6</v>
      </c>
      <c r="O26" s="13">
        <f t="shared" si="1"/>
        <v>23</v>
      </c>
      <c r="P26" s="33"/>
    </row>
    <row r="27" spans="1:16" ht="15" customHeight="1">
      <c r="A27" s="38">
        <v>13</v>
      </c>
      <c r="B27" s="38">
        <v>15</v>
      </c>
      <c r="C27" s="38">
        <v>10</v>
      </c>
      <c r="D27" s="33" t="s">
        <v>258</v>
      </c>
      <c r="E27" s="33" t="s">
        <v>210</v>
      </c>
      <c r="F27" s="33" t="s">
        <v>259</v>
      </c>
      <c r="G27" s="33" t="s">
        <v>243</v>
      </c>
      <c r="H27" s="34" t="s">
        <v>194</v>
      </c>
      <c r="I27" s="33" t="s">
        <v>195</v>
      </c>
      <c r="J27" s="33" t="s">
        <v>175</v>
      </c>
      <c r="K27" s="39">
        <v>24.5</v>
      </c>
      <c r="L27" s="39">
        <v>19.3</v>
      </c>
      <c r="M27" s="39">
        <v>29.7</v>
      </c>
      <c r="N27" s="39">
        <f t="shared" si="0"/>
        <v>73.5</v>
      </c>
      <c r="O27" s="13">
        <f t="shared" si="1"/>
        <v>24</v>
      </c>
      <c r="P27" s="33"/>
    </row>
    <row r="28" spans="1:16" ht="15" customHeight="1">
      <c r="A28" s="38">
        <v>8</v>
      </c>
      <c r="B28" s="38">
        <v>29</v>
      </c>
      <c r="C28" s="38">
        <v>15</v>
      </c>
      <c r="D28" s="33" t="s">
        <v>260</v>
      </c>
      <c r="E28" s="33" t="s">
        <v>191</v>
      </c>
      <c r="F28" s="33" t="s">
        <v>261</v>
      </c>
      <c r="G28" s="33" t="s">
        <v>262</v>
      </c>
      <c r="H28" s="34" t="s">
        <v>194</v>
      </c>
      <c r="I28" s="33" t="s">
        <v>195</v>
      </c>
      <c r="J28" s="33" t="s">
        <v>175</v>
      </c>
      <c r="K28" s="39">
        <v>29.4</v>
      </c>
      <c r="L28" s="39">
        <v>20.1</v>
      </c>
      <c r="M28" s="39">
        <v>22.9</v>
      </c>
      <c r="N28" s="39">
        <f t="shared" si="0"/>
        <v>72.4</v>
      </c>
      <c r="O28" s="13">
        <f t="shared" si="1"/>
        <v>25</v>
      </c>
      <c r="P28" s="33"/>
    </row>
    <row r="29" spans="1:16" ht="15" customHeight="1">
      <c r="A29" s="38">
        <v>15</v>
      </c>
      <c r="B29" s="38">
        <v>37</v>
      </c>
      <c r="C29" s="38">
        <v>13</v>
      </c>
      <c r="D29" s="33" t="s">
        <v>263</v>
      </c>
      <c r="E29" s="33" t="s">
        <v>210</v>
      </c>
      <c r="F29" s="33" t="s">
        <v>264</v>
      </c>
      <c r="G29" s="33" t="s">
        <v>255</v>
      </c>
      <c r="H29" s="34" t="s">
        <v>194</v>
      </c>
      <c r="I29" s="33" t="s">
        <v>195</v>
      </c>
      <c r="J29" s="33" t="s">
        <v>175</v>
      </c>
      <c r="K29" s="39">
        <v>26.1</v>
      </c>
      <c r="L29" s="39">
        <v>19.7</v>
      </c>
      <c r="M29" s="39">
        <v>25.6</v>
      </c>
      <c r="N29" s="39">
        <f t="shared" si="0"/>
        <v>71.4</v>
      </c>
      <c r="O29" s="13">
        <f t="shared" si="1"/>
        <v>26</v>
      </c>
      <c r="P29" s="33"/>
    </row>
    <row r="30" spans="1:16" ht="15" customHeight="1">
      <c r="A30" s="38">
        <v>26</v>
      </c>
      <c r="B30" s="38">
        <v>10</v>
      </c>
      <c r="C30" s="38">
        <v>36</v>
      </c>
      <c r="D30" s="33" t="s">
        <v>265</v>
      </c>
      <c r="E30" s="33" t="s">
        <v>191</v>
      </c>
      <c r="F30" s="33" t="s">
        <v>266</v>
      </c>
      <c r="G30" s="40" t="s">
        <v>267</v>
      </c>
      <c r="H30" s="34" t="s">
        <v>194</v>
      </c>
      <c r="I30" s="33" t="s">
        <v>195</v>
      </c>
      <c r="J30" s="33" t="s">
        <v>175</v>
      </c>
      <c r="K30" s="39">
        <v>25</v>
      </c>
      <c r="L30" s="39">
        <v>21.6</v>
      </c>
      <c r="M30" s="39">
        <v>22.4</v>
      </c>
      <c r="N30" s="39">
        <f t="shared" si="0"/>
        <v>69</v>
      </c>
      <c r="O30" s="13">
        <f t="shared" si="1"/>
        <v>27</v>
      </c>
      <c r="P30" s="33"/>
    </row>
    <row r="31" spans="1:16" ht="15" customHeight="1">
      <c r="A31" s="38">
        <v>12</v>
      </c>
      <c r="B31" s="38">
        <v>38</v>
      </c>
      <c r="C31" s="38">
        <v>38</v>
      </c>
      <c r="D31" s="33" t="s">
        <v>268</v>
      </c>
      <c r="E31" s="33" t="s">
        <v>191</v>
      </c>
      <c r="F31" s="33" t="s">
        <v>269</v>
      </c>
      <c r="G31" s="33" t="s">
        <v>218</v>
      </c>
      <c r="H31" s="34" t="s">
        <v>194</v>
      </c>
      <c r="I31" s="33" t="s">
        <v>195</v>
      </c>
      <c r="J31" s="33" t="s">
        <v>175</v>
      </c>
      <c r="K31" s="39">
        <v>24.6</v>
      </c>
      <c r="L31" s="39">
        <v>19.6</v>
      </c>
      <c r="M31" s="39">
        <v>23.6</v>
      </c>
      <c r="N31" s="39">
        <f t="shared" si="0"/>
        <v>67.80000000000001</v>
      </c>
      <c r="O31" s="13">
        <f t="shared" si="1"/>
        <v>28</v>
      </c>
      <c r="P31" s="33"/>
    </row>
    <row r="32" spans="1:16" ht="18" customHeight="1">
      <c r="A32" s="38">
        <v>38</v>
      </c>
      <c r="B32" s="38">
        <v>5</v>
      </c>
      <c r="C32" s="38">
        <v>21</v>
      </c>
      <c r="D32" s="33" t="s">
        <v>270</v>
      </c>
      <c r="E32" s="33" t="s">
        <v>191</v>
      </c>
      <c r="F32" s="33" t="s">
        <v>271</v>
      </c>
      <c r="G32" s="33" t="s">
        <v>272</v>
      </c>
      <c r="H32" s="33" t="s">
        <v>273</v>
      </c>
      <c r="I32" s="33" t="s">
        <v>274</v>
      </c>
      <c r="J32" s="33" t="s">
        <v>275</v>
      </c>
      <c r="K32" s="39">
        <v>33</v>
      </c>
      <c r="L32" s="39">
        <v>26.4</v>
      </c>
      <c r="M32" s="39">
        <v>29.7</v>
      </c>
      <c r="N32" s="39">
        <f t="shared" si="0"/>
        <v>89.1</v>
      </c>
      <c r="O32" s="13">
        <f aca="true" t="shared" si="2" ref="O32:O51">RANK(N32,N$32:N$51)</f>
        <v>1</v>
      </c>
      <c r="P32" s="33"/>
    </row>
    <row r="33" spans="1:16" ht="18" customHeight="1">
      <c r="A33" s="38">
        <v>36</v>
      </c>
      <c r="B33" s="38">
        <v>17</v>
      </c>
      <c r="C33" s="38">
        <v>41</v>
      </c>
      <c r="D33" s="33" t="s">
        <v>276</v>
      </c>
      <c r="E33" s="33" t="s">
        <v>191</v>
      </c>
      <c r="F33" s="33" t="s">
        <v>277</v>
      </c>
      <c r="G33" s="33" t="s">
        <v>193</v>
      </c>
      <c r="H33" s="33" t="s">
        <v>273</v>
      </c>
      <c r="I33" s="33" t="s">
        <v>274</v>
      </c>
      <c r="J33" s="33" t="s">
        <v>275</v>
      </c>
      <c r="K33" s="39">
        <v>32.9</v>
      </c>
      <c r="L33" s="39">
        <v>25.6</v>
      </c>
      <c r="M33" s="39">
        <v>27.6</v>
      </c>
      <c r="N33" s="39">
        <f t="shared" si="0"/>
        <v>86.1</v>
      </c>
      <c r="O33" s="13">
        <f t="shared" si="2"/>
        <v>2</v>
      </c>
      <c r="P33" s="33"/>
    </row>
    <row r="34" spans="1:16" ht="18" customHeight="1">
      <c r="A34" s="38">
        <v>30</v>
      </c>
      <c r="B34" s="38">
        <v>1</v>
      </c>
      <c r="C34" s="38">
        <v>22</v>
      </c>
      <c r="D34" s="33" t="s">
        <v>278</v>
      </c>
      <c r="E34" s="33" t="s">
        <v>191</v>
      </c>
      <c r="F34" s="33" t="s">
        <v>279</v>
      </c>
      <c r="G34" s="33" t="s">
        <v>280</v>
      </c>
      <c r="H34" s="33" t="s">
        <v>273</v>
      </c>
      <c r="I34" s="33" t="s">
        <v>274</v>
      </c>
      <c r="J34" s="33" t="s">
        <v>275</v>
      </c>
      <c r="K34" s="39">
        <v>30.6</v>
      </c>
      <c r="L34" s="39">
        <v>18.5</v>
      </c>
      <c r="M34" s="39">
        <v>31.9</v>
      </c>
      <c r="N34" s="39">
        <f t="shared" si="0"/>
        <v>81</v>
      </c>
      <c r="O34" s="13">
        <f t="shared" si="2"/>
        <v>3</v>
      </c>
      <c r="P34" s="33"/>
    </row>
    <row r="35" spans="1:16" ht="18" customHeight="1">
      <c r="A35" s="38">
        <v>39</v>
      </c>
      <c r="B35" s="38">
        <v>39</v>
      </c>
      <c r="C35" s="38">
        <v>5</v>
      </c>
      <c r="D35" s="33" t="s">
        <v>281</v>
      </c>
      <c r="E35" s="33" t="s">
        <v>191</v>
      </c>
      <c r="F35" s="33" t="s">
        <v>282</v>
      </c>
      <c r="G35" s="33" t="s">
        <v>280</v>
      </c>
      <c r="H35" s="33" t="s">
        <v>273</v>
      </c>
      <c r="I35" s="33" t="s">
        <v>274</v>
      </c>
      <c r="J35" s="33" t="s">
        <v>275</v>
      </c>
      <c r="K35" s="39">
        <v>28.8</v>
      </c>
      <c r="L35" s="39">
        <v>23</v>
      </c>
      <c r="M35" s="39">
        <v>28.8</v>
      </c>
      <c r="N35" s="39">
        <f t="shared" si="0"/>
        <v>80.6</v>
      </c>
      <c r="O35" s="13">
        <f t="shared" si="2"/>
        <v>4</v>
      </c>
      <c r="P35" s="33"/>
    </row>
    <row r="36" spans="1:16" ht="18" customHeight="1">
      <c r="A36" s="38">
        <v>31</v>
      </c>
      <c r="B36" s="38">
        <v>33</v>
      </c>
      <c r="C36" s="38">
        <v>40</v>
      </c>
      <c r="D36" s="33" t="s">
        <v>283</v>
      </c>
      <c r="E36" s="33" t="s">
        <v>191</v>
      </c>
      <c r="F36" s="33" t="s">
        <v>284</v>
      </c>
      <c r="G36" s="40" t="s">
        <v>240</v>
      </c>
      <c r="H36" s="33" t="s">
        <v>273</v>
      </c>
      <c r="I36" s="33" t="s">
        <v>274</v>
      </c>
      <c r="J36" s="33" t="s">
        <v>275</v>
      </c>
      <c r="K36" s="39">
        <v>30.6</v>
      </c>
      <c r="L36" s="39">
        <v>20.1</v>
      </c>
      <c r="M36" s="39">
        <v>29.1</v>
      </c>
      <c r="N36" s="39">
        <f t="shared" si="0"/>
        <v>79.80000000000001</v>
      </c>
      <c r="O36" s="13">
        <f t="shared" si="2"/>
        <v>5</v>
      </c>
      <c r="P36" s="33"/>
    </row>
    <row r="37" spans="1:16" ht="18" customHeight="1">
      <c r="A37" s="38">
        <v>42</v>
      </c>
      <c r="B37" s="38">
        <v>2</v>
      </c>
      <c r="C37" s="38">
        <v>27</v>
      </c>
      <c r="D37" s="33" t="s">
        <v>285</v>
      </c>
      <c r="E37" s="33" t="s">
        <v>191</v>
      </c>
      <c r="F37" s="33" t="s">
        <v>286</v>
      </c>
      <c r="G37" s="33" t="s">
        <v>287</v>
      </c>
      <c r="H37" s="33" t="s">
        <v>273</v>
      </c>
      <c r="I37" s="33" t="s">
        <v>274</v>
      </c>
      <c r="J37" s="33" t="s">
        <v>275</v>
      </c>
      <c r="K37" s="39">
        <v>28.5</v>
      </c>
      <c r="L37" s="39">
        <v>22.7</v>
      </c>
      <c r="M37" s="39">
        <v>25.1</v>
      </c>
      <c r="N37" s="39">
        <f t="shared" si="0"/>
        <v>76.30000000000001</v>
      </c>
      <c r="O37" s="13">
        <f t="shared" si="2"/>
        <v>6</v>
      </c>
      <c r="P37" s="33"/>
    </row>
    <row r="38" spans="1:16" ht="18" customHeight="1">
      <c r="A38" s="38">
        <v>37</v>
      </c>
      <c r="B38" s="38">
        <v>48</v>
      </c>
      <c r="C38" s="38">
        <v>25</v>
      </c>
      <c r="D38" s="33" t="s">
        <v>288</v>
      </c>
      <c r="E38" s="33" t="s">
        <v>191</v>
      </c>
      <c r="F38" s="33" t="s">
        <v>289</v>
      </c>
      <c r="G38" s="33" t="s">
        <v>290</v>
      </c>
      <c r="H38" s="33" t="s">
        <v>273</v>
      </c>
      <c r="I38" s="33" t="s">
        <v>274</v>
      </c>
      <c r="J38" s="33" t="s">
        <v>275</v>
      </c>
      <c r="K38" s="39">
        <v>31</v>
      </c>
      <c r="L38" s="39">
        <v>18.5</v>
      </c>
      <c r="M38" s="39">
        <v>26</v>
      </c>
      <c r="N38" s="39">
        <f t="shared" si="0"/>
        <v>75.5</v>
      </c>
      <c r="O38" s="13">
        <f t="shared" si="2"/>
        <v>7</v>
      </c>
      <c r="P38" s="33"/>
    </row>
    <row r="39" spans="1:16" ht="18" customHeight="1">
      <c r="A39" s="38">
        <v>34</v>
      </c>
      <c r="B39" s="38">
        <v>14</v>
      </c>
      <c r="C39" s="38">
        <v>31</v>
      </c>
      <c r="D39" s="33" t="s">
        <v>291</v>
      </c>
      <c r="E39" s="33" t="s">
        <v>191</v>
      </c>
      <c r="F39" s="33" t="s">
        <v>292</v>
      </c>
      <c r="G39" s="33" t="s">
        <v>293</v>
      </c>
      <c r="H39" s="33" t="s">
        <v>273</v>
      </c>
      <c r="I39" s="33" t="s">
        <v>274</v>
      </c>
      <c r="J39" s="33" t="s">
        <v>275</v>
      </c>
      <c r="K39" s="39">
        <v>26.9</v>
      </c>
      <c r="L39" s="39">
        <v>18.6</v>
      </c>
      <c r="M39" s="39">
        <v>29.2</v>
      </c>
      <c r="N39" s="39">
        <f t="shared" si="0"/>
        <v>74.7</v>
      </c>
      <c r="O39" s="13">
        <f t="shared" si="2"/>
        <v>8</v>
      </c>
      <c r="P39" s="33"/>
    </row>
    <row r="40" spans="1:16" ht="18" customHeight="1">
      <c r="A40" s="38">
        <v>41</v>
      </c>
      <c r="B40" s="38">
        <v>16</v>
      </c>
      <c r="C40" s="38">
        <v>16</v>
      </c>
      <c r="D40" s="33" t="s">
        <v>294</v>
      </c>
      <c r="E40" s="33" t="s">
        <v>191</v>
      </c>
      <c r="F40" s="33" t="s">
        <v>295</v>
      </c>
      <c r="G40" s="33" t="s">
        <v>296</v>
      </c>
      <c r="H40" s="33" t="s">
        <v>273</v>
      </c>
      <c r="I40" s="33" t="s">
        <v>274</v>
      </c>
      <c r="J40" s="33" t="s">
        <v>275</v>
      </c>
      <c r="K40" s="39">
        <v>28</v>
      </c>
      <c r="L40" s="39">
        <v>18.2</v>
      </c>
      <c r="M40" s="39">
        <v>25.5</v>
      </c>
      <c r="N40" s="39">
        <f t="shared" si="0"/>
        <v>71.7</v>
      </c>
      <c r="O40" s="13">
        <f t="shared" si="2"/>
        <v>9</v>
      </c>
      <c r="P40" s="33"/>
    </row>
    <row r="41" spans="1:16" ht="18" customHeight="1">
      <c r="A41" s="38">
        <v>46</v>
      </c>
      <c r="B41" s="38">
        <v>44</v>
      </c>
      <c r="C41" s="38">
        <v>23</v>
      </c>
      <c r="D41" s="33" t="s">
        <v>297</v>
      </c>
      <c r="E41" s="33" t="s">
        <v>191</v>
      </c>
      <c r="F41" s="33" t="s">
        <v>298</v>
      </c>
      <c r="G41" s="33" t="s">
        <v>299</v>
      </c>
      <c r="H41" s="33" t="s">
        <v>273</v>
      </c>
      <c r="I41" s="33" t="s">
        <v>274</v>
      </c>
      <c r="J41" s="33" t="s">
        <v>275</v>
      </c>
      <c r="K41" s="39">
        <v>26.1</v>
      </c>
      <c r="L41" s="39">
        <v>20.1</v>
      </c>
      <c r="M41" s="39">
        <v>24.6</v>
      </c>
      <c r="N41" s="39">
        <f t="shared" si="0"/>
        <v>70.80000000000001</v>
      </c>
      <c r="O41" s="13">
        <f t="shared" si="2"/>
        <v>10</v>
      </c>
      <c r="P41" s="33"/>
    </row>
    <row r="42" spans="1:16" ht="18" customHeight="1">
      <c r="A42" s="38">
        <v>47</v>
      </c>
      <c r="B42" s="38">
        <v>40</v>
      </c>
      <c r="C42" s="38">
        <v>18</v>
      </c>
      <c r="D42" s="33" t="s">
        <v>300</v>
      </c>
      <c r="E42" s="33" t="s">
        <v>191</v>
      </c>
      <c r="F42" s="33" t="s">
        <v>301</v>
      </c>
      <c r="G42" s="33" t="s">
        <v>302</v>
      </c>
      <c r="H42" s="33" t="s">
        <v>273</v>
      </c>
      <c r="I42" s="33" t="s">
        <v>274</v>
      </c>
      <c r="J42" s="33" t="s">
        <v>275</v>
      </c>
      <c r="K42" s="39">
        <v>27.7</v>
      </c>
      <c r="L42" s="39">
        <v>20.1</v>
      </c>
      <c r="M42" s="39">
        <v>21.4</v>
      </c>
      <c r="N42" s="39">
        <f t="shared" si="0"/>
        <v>69.19999999999999</v>
      </c>
      <c r="O42" s="13">
        <f t="shared" si="2"/>
        <v>11</v>
      </c>
      <c r="P42" s="33"/>
    </row>
    <row r="43" spans="1:16" ht="18" customHeight="1">
      <c r="A43" s="38">
        <v>45</v>
      </c>
      <c r="B43" s="38">
        <v>19</v>
      </c>
      <c r="C43" s="38">
        <v>32</v>
      </c>
      <c r="D43" s="33" t="s">
        <v>303</v>
      </c>
      <c r="E43" s="33" t="s">
        <v>191</v>
      </c>
      <c r="F43" s="33" t="s">
        <v>304</v>
      </c>
      <c r="G43" s="33" t="s">
        <v>223</v>
      </c>
      <c r="H43" s="33" t="s">
        <v>273</v>
      </c>
      <c r="I43" s="33" t="s">
        <v>274</v>
      </c>
      <c r="J43" s="33" t="s">
        <v>275</v>
      </c>
      <c r="K43" s="39">
        <v>25</v>
      </c>
      <c r="L43" s="39">
        <v>20</v>
      </c>
      <c r="M43" s="39">
        <v>24</v>
      </c>
      <c r="N43" s="39">
        <f t="shared" si="0"/>
        <v>69</v>
      </c>
      <c r="O43" s="13">
        <f t="shared" si="2"/>
        <v>12</v>
      </c>
      <c r="P43" s="33"/>
    </row>
    <row r="44" spans="1:16" ht="18" customHeight="1">
      <c r="A44" s="38">
        <v>48</v>
      </c>
      <c r="B44" s="38">
        <v>35</v>
      </c>
      <c r="C44" s="38">
        <v>3</v>
      </c>
      <c r="D44" s="33" t="s">
        <v>305</v>
      </c>
      <c r="E44" s="33" t="s">
        <v>191</v>
      </c>
      <c r="F44" s="33" t="s">
        <v>306</v>
      </c>
      <c r="G44" s="33" t="s">
        <v>307</v>
      </c>
      <c r="H44" s="33" t="s">
        <v>273</v>
      </c>
      <c r="I44" s="33" t="s">
        <v>274</v>
      </c>
      <c r="J44" s="33" t="s">
        <v>275</v>
      </c>
      <c r="K44" s="39">
        <v>26.9</v>
      </c>
      <c r="L44" s="39">
        <v>18.3</v>
      </c>
      <c r="M44" s="39">
        <v>22.2</v>
      </c>
      <c r="N44" s="39">
        <f t="shared" si="0"/>
        <v>67.4</v>
      </c>
      <c r="O44" s="13">
        <f t="shared" si="2"/>
        <v>13</v>
      </c>
      <c r="P44" s="33"/>
    </row>
    <row r="45" spans="1:16" ht="18" customHeight="1">
      <c r="A45" s="38">
        <v>35</v>
      </c>
      <c r="B45" s="38">
        <v>30</v>
      </c>
      <c r="C45" s="38">
        <v>19</v>
      </c>
      <c r="D45" s="33" t="s">
        <v>308</v>
      </c>
      <c r="E45" s="33" t="s">
        <v>191</v>
      </c>
      <c r="F45" s="33" t="s">
        <v>309</v>
      </c>
      <c r="G45" s="33" t="s">
        <v>310</v>
      </c>
      <c r="H45" s="33" t="s">
        <v>273</v>
      </c>
      <c r="I45" s="33" t="s">
        <v>274</v>
      </c>
      <c r="J45" s="33" t="s">
        <v>275</v>
      </c>
      <c r="K45" s="39">
        <v>26.3</v>
      </c>
      <c r="L45" s="39">
        <v>18.5</v>
      </c>
      <c r="M45" s="39">
        <v>22.4</v>
      </c>
      <c r="N45" s="39">
        <f t="shared" si="0"/>
        <v>67.19999999999999</v>
      </c>
      <c r="O45" s="13">
        <f t="shared" si="2"/>
        <v>14</v>
      </c>
      <c r="P45" s="33"/>
    </row>
    <row r="46" spans="1:16" ht="18" customHeight="1">
      <c r="A46" s="38">
        <v>44</v>
      </c>
      <c r="B46" s="38">
        <v>32</v>
      </c>
      <c r="C46" s="38">
        <v>35</v>
      </c>
      <c r="D46" s="33" t="s">
        <v>311</v>
      </c>
      <c r="E46" s="33" t="s">
        <v>191</v>
      </c>
      <c r="F46" s="33" t="s">
        <v>312</v>
      </c>
      <c r="G46" s="33" t="s">
        <v>313</v>
      </c>
      <c r="H46" s="33" t="s">
        <v>273</v>
      </c>
      <c r="I46" s="33" t="s">
        <v>274</v>
      </c>
      <c r="J46" s="33" t="s">
        <v>275</v>
      </c>
      <c r="K46" s="39">
        <v>24.6</v>
      </c>
      <c r="L46" s="39">
        <v>18.98</v>
      </c>
      <c r="M46" s="39">
        <v>23.1</v>
      </c>
      <c r="N46" s="39">
        <f t="shared" si="0"/>
        <v>66.68</v>
      </c>
      <c r="O46" s="13">
        <f t="shared" si="2"/>
        <v>15</v>
      </c>
      <c r="P46" s="33"/>
    </row>
    <row r="47" spans="1:16" ht="18" customHeight="1">
      <c r="A47" s="38">
        <v>32</v>
      </c>
      <c r="B47" s="38">
        <v>20</v>
      </c>
      <c r="C47" s="38">
        <v>14</v>
      </c>
      <c r="D47" s="33" t="s">
        <v>314</v>
      </c>
      <c r="E47" s="33" t="s">
        <v>191</v>
      </c>
      <c r="F47" s="33" t="s">
        <v>315</v>
      </c>
      <c r="G47" s="33" t="s">
        <v>313</v>
      </c>
      <c r="H47" s="33" t="s">
        <v>273</v>
      </c>
      <c r="I47" s="33" t="s">
        <v>274</v>
      </c>
      <c r="J47" s="33" t="s">
        <v>275</v>
      </c>
      <c r="K47" s="39">
        <v>25.5</v>
      </c>
      <c r="L47" s="39">
        <v>19.1</v>
      </c>
      <c r="M47" s="39">
        <v>21.7</v>
      </c>
      <c r="N47" s="39">
        <f t="shared" si="0"/>
        <v>66.3</v>
      </c>
      <c r="O47" s="13">
        <f t="shared" si="2"/>
        <v>16</v>
      </c>
      <c r="P47" s="33"/>
    </row>
    <row r="48" spans="1:16" ht="18" customHeight="1">
      <c r="A48" s="38">
        <v>40</v>
      </c>
      <c r="B48" s="38">
        <v>22</v>
      </c>
      <c r="C48" s="38">
        <v>11</v>
      </c>
      <c r="D48" s="33" t="s">
        <v>316</v>
      </c>
      <c r="E48" s="33" t="s">
        <v>191</v>
      </c>
      <c r="F48" s="33" t="s">
        <v>317</v>
      </c>
      <c r="G48" s="33" t="s">
        <v>318</v>
      </c>
      <c r="H48" s="33" t="s">
        <v>273</v>
      </c>
      <c r="I48" s="33" t="s">
        <v>274</v>
      </c>
      <c r="J48" s="33" t="s">
        <v>275</v>
      </c>
      <c r="K48" s="39">
        <v>24.8</v>
      </c>
      <c r="L48" s="39">
        <v>19.4</v>
      </c>
      <c r="M48" s="39">
        <v>20.6</v>
      </c>
      <c r="N48" s="39">
        <f t="shared" si="0"/>
        <v>64.80000000000001</v>
      </c>
      <c r="O48" s="13">
        <f t="shared" si="2"/>
        <v>17</v>
      </c>
      <c r="P48" s="33"/>
    </row>
    <row r="49" spans="1:16" ht="18" customHeight="1">
      <c r="A49" s="38">
        <v>33</v>
      </c>
      <c r="B49" s="38">
        <v>9</v>
      </c>
      <c r="C49" s="38">
        <v>1</v>
      </c>
      <c r="D49" s="33" t="s">
        <v>319</v>
      </c>
      <c r="E49" s="33" t="s">
        <v>191</v>
      </c>
      <c r="F49" s="33" t="s">
        <v>320</v>
      </c>
      <c r="G49" s="33" t="s">
        <v>321</v>
      </c>
      <c r="H49" s="33" t="s">
        <v>273</v>
      </c>
      <c r="I49" s="33" t="s">
        <v>274</v>
      </c>
      <c r="J49" s="33" t="s">
        <v>275</v>
      </c>
      <c r="K49" s="39">
        <v>25</v>
      </c>
      <c r="L49" s="39">
        <v>19</v>
      </c>
      <c r="M49" s="39">
        <v>20.4</v>
      </c>
      <c r="N49" s="39">
        <f t="shared" si="0"/>
        <v>64.4</v>
      </c>
      <c r="O49" s="13">
        <f t="shared" si="2"/>
        <v>18</v>
      </c>
      <c r="P49" s="33"/>
    </row>
    <row r="50" spans="1:16" ht="18" customHeight="1">
      <c r="A50" s="38">
        <v>43</v>
      </c>
      <c r="B50" s="38">
        <v>3</v>
      </c>
      <c r="C50" s="38">
        <v>9</v>
      </c>
      <c r="D50" s="33" t="s">
        <v>322</v>
      </c>
      <c r="E50" s="33" t="s">
        <v>191</v>
      </c>
      <c r="F50" s="33" t="s">
        <v>323</v>
      </c>
      <c r="G50" s="33" t="s">
        <v>321</v>
      </c>
      <c r="H50" s="33" t="s">
        <v>273</v>
      </c>
      <c r="I50" s="33" t="s">
        <v>274</v>
      </c>
      <c r="J50" s="33" t="s">
        <v>275</v>
      </c>
      <c r="K50" s="39">
        <v>23.7</v>
      </c>
      <c r="L50" s="39">
        <v>18.9</v>
      </c>
      <c r="M50" s="39">
        <v>21.5</v>
      </c>
      <c r="N50" s="39">
        <f t="shared" si="0"/>
        <v>64.1</v>
      </c>
      <c r="O50" s="13">
        <f t="shared" si="2"/>
        <v>19</v>
      </c>
      <c r="P50" s="33"/>
    </row>
    <row r="51" spans="1:16" ht="18" customHeight="1">
      <c r="A51" s="38">
        <v>29</v>
      </c>
      <c r="B51" s="38">
        <v>24</v>
      </c>
      <c r="C51" s="38">
        <v>24</v>
      </c>
      <c r="D51" s="33" t="s">
        <v>324</v>
      </c>
      <c r="E51" s="33" t="s">
        <v>210</v>
      </c>
      <c r="F51" s="33" t="s">
        <v>325</v>
      </c>
      <c r="G51" s="33" t="s">
        <v>198</v>
      </c>
      <c r="H51" s="33" t="s">
        <v>273</v>
      </c>
      <c r="I51" s="33" t="s">
        <v>274</v>
      </c>
      <c r="J51" s="33" t="s">
        <v>275</v>
      </c>
      <c r="K51" s="39">
        <v>21.9</v>
      </c>
      <c r="L51" s="39">
        <v>19</v>
      </c>
      <c r="M51" s="39">
        <v>21</v>
      </c>
      <c r="N51" s="39">
        <f t="shared" si="0"/>
        <v>61.9</v>
      </c>
      <c r="O51" s="13">
        <f t="shared" si="2"/>
        <v>20</v>
      </c>
      <c r="P51" s="33"/>
    </row>
  </sheetData>
  <mergeCells count="13">
    <mergeCell ref="F2:F3"/>
    <mergeCell ref="I2:I3"/>
    <mergeCell ref="J2:J3"/>
    <mergeCell ref="A2:A3"/>
    <mergeCell ref="A1:P1"/>
    <mergeCell ref="C2:C3"/>
    <mergeCell ref="B2:B3"/>
    <mergeCell ref="H2:H3"/>
    <mergeCell ref="D2:D3"/>
    <mergeCell ref="E2:E3"/>
    <mergeCell ref="G2:G3"/>
    <mergeCell ref="N2:O2"/>
    <mergeCell ref="P2:P3"/>
  </mergeCells>
  <printOptions horizontalCentered="1"/>
  <pageMargins left="0.6692913385826772" right="0.5905511811023623" top="0.6692913385826772" bottom="0.9055118110236221" header="0.5118110236220472" footer="0.5118110236220472"/>
  <pageSetup horizontalDpi="180" verticalDpi="18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2016-07-18T01:36:25Z</cp:lastPrinted>
  <dcterms:created xsi:type="dcterms:W3CDTF">2016-07-11T12:27:20Z</dcterms:created>
  <dcterms:modified xsi:type="dcterms:W3CDTF">2016-07-18T08:38:02Z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